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/>
  <mc:AlternateContent xmlns:mc="http://schemas.openxmlformats.org/markup-compatibility/2006">
    <mc:Choice Requires="x15">
      <x15ac:absPath xmlns:x15ac="http://schemas.microsoft.com/office/spreadsheetml/2010/11/ac" url="C:\Users\monika.bartosova\Documents\Rada\Jednání Rady\2017\15. jednání\"/>
    </mc:Choice>
  </mc:AlternateContent>
  <bookViews>
    <workbookView xWindow="0" yWindow="0" windowWidth="23040" windowHeight="9072"/>
  </bookViews>
  <sheets>
    <sheet name="Minoritní koprodukce" sheetId="2" r:id="rId1"/>
    <sheet name="JK" sheetId="3" r:id="rId2"/>
    <sheet name="LD" sheetId="4" r:id="rId3"/>
    <sheet name="PB" sheetId="5" r:id="rId4"/>
    <sheet name="PM" sheetId="6" r:id="rId5"/>
    <sheet name="RN" sheetId="7" r:id="rId6"/>
  </sheets>
  <definedNames>
    <definedName name="_xlnm.Print_Area" localSheetId="0">'Minoritní koprodukce'!$A$1:$AB$50</definedName>
  </definedNames>
  <calcPr calcId="162913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4" i="2" l="1"/>
  <c r="AA15" i="2"/>
  <c r="AA16" i="2"/>
  <c r="AA17" i="2"/>
  <c r="AA18" i="2"/>
  <c r="AA19" i="2"/>
  <c r="AA20" i="2"/>
  <c r="AA21" i="2"/>
  <c r="AA22" i="2"/>
  <c r="AA13" i="2"/>
  <c r="E44" i="7" l="1"/>
  <c r="D44" i="7"/>
  <c r="P43" i="7"/>
  <c r="H43" i="7"/>
  <c r="P42" i="7"/>
  <c r="H42" i="7"/>
  <c r="P41" i="7"/>
  <c r="H41" i="7"/>
  <c r="P40" i="7"/>
  <c r="H40" i="7"/>
  <c r="P39" i="7"/>
  <c r="H39" i="7"/>
  <c r="P38" i="7"/>
  <c r="H38" i="7"/>
  <c r="P37" i="7"/>
  <c r="H37" i="7"/>
  <c r="P36" i="7"/>
  <c r="H36" i="7"/>
  <c r="P35" i="7"/>
  <c r="H35" i="7"/>
  <c r="P34" i="7"/>
  <c r="H34" i="7"/>
  <c r="P33" i="7"/>
  <c r="H33" i="7"/>
  <c r="P32" i="7"/>
  <c r="H32" i="7"/>
  <c r="P31" i="7"/>
  <c r="H31" i="7"/>
  <c r="P30" i="7"/>
  <c r="H30" i="7"/>
  <c r="P29" i="7"/>
  <c r="H29" i="7"/>
  <c r="P28" i="7"/>
  <c r="H28" i="7"/>
  <c r="P27" i="7"/>
  <c r="H27" i="7"/>
  <c r="P26" i="7"/>
  <c r="H26" i="7"/>
  <c r="P25" i="7"/>
  <c r="H25" i="7"/>
  <c r="P24" i="7"/>
  <c r="H24" i="7"/>
  <c r="P23" i="7"/>
  <c r="H23" i="7"/>
  <c r="P22" i="7"/>
  <c r="H22" i="7"/>
  <c r="P21" i="7"/>
  <c r="H21" i="7"/>
  <c r="P20" i="7"/>
  <c r="H20" i="7"/>
  <c r="P19" i="7"/>
  <c r="H19" i="7"/>
  <c r="P18" i="7"/>
  <c r="H18" i="7"/>
  <c r="P17" i="7"/>
  <c r="H17" i="7"/>
  <c r="P16" i="7"/>
  <c r="H16" i="7"/>
  <c r="P15" i="7"/>
  <c r="H15" i="7"/>
  <c r="P14" i="7"/>
  <c r="H14" i="7"/>
  <c r="P13" i="7"/>
  <c r="H13" i="7"/>
  <c r="E44" i="6"/>
  <c r="D44" i="6"/>
  <c r="P43" i="6"/>
  <c r="H43" i="6"/>
  <c r="P42" i="6"/>
  <c r="H42" i="6"/>
  <c r="P41" i="6"/>
  <c r="H41" i="6"/>
  <c r="P40" i="6"/>
  <c r="H40" i="6"/>
  <c r="P39" i="6"/>
  <c r="H39" i="6"/>
  <c r="P38" i="6"/>
  <c r="H38" i="6"/>
  <c r="P37" i="6"/>
  <c r="H37" i="6"/>
  <c r="P36" i="6"/>
  <c r="H36" i="6"/>
  <c r="P35" i="6"/>
  <c r="H35" i="6"/>
  <c r="P34" i="6"/>
  <c r="H34" i="6"/>
  <c r="P33" i="6"/>
  <c r="H33" i="6"/>
  <c r="P32" i="6"/>
  <c r="H32" i="6"/>
  <c r="P31" i="6"/>
  <c r="H31" i="6"/>
  <c r="P30" i="6"/>
  <c r="H30" i="6"/>
  <c r="P29" i="6"/>
  <c r="H29" i="6"/>
  <c r="P28" i="6"/>
  <c r="H28" i="6"/>
  <c r="P27" i="6"/>
  <c r="H27" i="6"/>
  <c r="P26" i="6"/>
  <c r="H26" i="6"/>
  <c r="P25" i="6"/>
  <c r="H25" i="6"/>
  <c r="P24" i="6"/>
  <c r="H24" i="6"/>
  <c r="P23" i="6"/>
  <c r="H23" i="6"/>
  <c r="P22" i="6"/>
  <c r="H22" i="6"/>
  <c r="P21" i="6"/>
  <c r="H21" i="6"/>
  <c r="P20" i="6"/>
  <c r="H20" i="6"/>
  <c r="P19" i="6"/>
  <c r="H19" i="6"/>
  <c r="P18" i="6"/>
  <c r="H18" i="6"/>
  <c r="P17" i="6"/>
  <c r="H17" i="6"/>
  <c r="P16" i="6"/>
  <c r="H16" i="6"/>
  <c r="P15" i="6"/>
  <c r="H15" i="6"/>
  <c r="P14" i="6"/>
  <c r="H14" i="6"/>
  <c r="P13" i="6"/>
  <c r="H13" i="6"/>
  <c r="E44" i="5"/>
  <c r="D44" i="5"/>
  <c r="P43" i="5"/>
  <c r="H43" i="5"/>
  <c r="P42" i="5"/>
  <c r="H42" i="5"/>
  <c r="P41" i="5"/>
  <c r="H41" i="5"/>
  <c r="P40" i="5"/>
  <c r="H40" i="5"/>
  <c r="P39" i="5"/>
  <c r="H39" i="5"/>
  <c r="P38" i="5"/>
  <c r="H38" i="5"/>
  <c r="P37" i="5"/>
  <c r="H37" i="5"/>
  <c r="P36" i="5"/>
  <c r="H36" i="5"/>
  <c r="P35" i="5"/>
  <c r="H35" i="5"/>
  <c r="P34" i="5"/>
  <c r="H34" i="5"/>
  <c r="P33" i="5"/>
  <c r="H33" i="5"/>
  <c r="P32" i="5"/>
  <c r="H32" i="5"/>
  <c r="P31" i="5"/>
  <c r="H31" i="5"/>
  <c r="P30" i="5"/>
  <c r="H30" i="5"/>
  <c r="P29" i="5"/>
  <c r="H29" i="5"/>
  <c r="P28" i="5"/>
  <c r="H28" i="5"/>
  <c r="P27" i="5"/>
  <c r="H27" i="5"/>
  <c r="P26" i="5"/>
  <c r="H26" i="5"/>
  <c r="P25" i="5"/>
  <c r="H25" i="5"/>
  <c r="P24" i="5"/>
  <c r="H24" i="5"/>
  <c r="P23" i="5"/>
  <c r="H23" i="5"/>
  <c r="P22" i="5"/>
  <c r="H22" i="5"/>
  <c r="P21" i="5"/>
  <c r="H21" i="5"/>
  <c r="P20" i="5"/>
  <c r="H20" i="5"/>
  <c r="P19" i="5"/>
  <c r="H19" i="5"/>
  <c r="P18" i="5"/>
  <c r="H18" i="5"/>
  <c r="P17" i="5"/>
  <c r="H17" i="5"/>
  <c r="P16" i="5"/>
  <c r="H16" i="5"/>
  <c r="P15" i="5"/>
  <c r="H15" i="5"/>
  <c r="P14" i="5"/>
  <c r="H14" i="5"/>
  <c r="P13" i="5"/>
  <c r="H13" i="5"/>
  <c r="E44" i="4"/>
  <c r="D44" i="4"/>
  <c r="P43" i="4"/>
  <c r="H43" i="4"/>
  <c r="P42" i="4"/>
  <c r="H42" i="4"/>
  <c r="P41" i="4"/>
  <c r="H41" i="4"/>
  <c r="P40" i="4"/>
  <c r="H40" i="4"/>
  <c r="P39" i="4"/>
  <c r="H39" i="4"/>
  <c r="P38" i="4"/>
  <c r="H38" i="4"/>
  <c r="P37" i="4"/>
  <c r="H37" i="4"/>
  <c r="P36" i="4"/>
  <c r="H36" i="4"/>
  <c r="P35" i="4"/>
  <c r="H35" i="4"/>
  <c r="P34" i="4"/>
  <c r="H34" i="4"/>
  <c r="P33" i="4"/>
  <c r="H33" i="4"/>
  <c r="P32" i="4"/>
  <c r="H32" i="4"/>
  <c r="P31" i="4"/>
  <c r="H31" i="4"/>
  <c r="P30" i="4"/>
  <c r="H30" i="4"/>
  <c r="P29" i="4"/>
  <c r="H29" i="4"/>
  <c r="P28" i="4"/>
  <c r="H28" i="4"/>
  <c r="P27" i="4"/>
  <c r="H27" i="4"/>
  <c r="P26" i="4"/>
  <c r="H26" i="4"/>
  <c r="P25" i="4"/>
  <c r="H25" i="4"/>
  <c r="P24" i="4"/>
  <c r="H24" i="4"/>
  <c r="P23" i="4"/>
  <c r="H23" i="4"/>
  <c r="P22" i="4"/>
  <c r="H22" i="4"/>
  <c r="P21" i="4"/>
  <c r="H21" i="4"/>
  <c r="P20" i="4"/>
  <c r="H20" i="4"/>
  <c r="P19" i="4"/>
  <c r="H19" i="4"/>
  <c r="P18" i="4"/>
  <c r="H18" i="4"/>
  <c r="P17" i="4"/>
  <c r="H17" i="4"/>
  <c r="P16" i="4"/>
  <c r="H16" i="4"/>
  <c r="P15" i="4"/>
  <c r="H15" i="4"/>
  <c r="P14" i="4"/>
  <c r="H14" i="4"/>
  <c r="P13" i="4"/>
  <c r="H13" i="4"/>
  <c r="E44" i="3"/>
  <c r="D44" i="3"/>
  <c r="P43" i="3"/>
  <c r="H43" i="3"/>
  <c r="P42" i="3"/>
  <c r="H42" i="3"/>
  <c r="P41" i="3"/>
  <c r="H41" i="3"/>
  <c r="P40" i="3"/>
  <c r="H40" i="3"/>
  <c r="P39" i="3"/>
  <c r="H39" i="3"/>
  <c r="P38" i="3"/>
  <c r="H38" i="3"/>
  <c r="P37" i="3"/>
  <c r="H37" i="3"/>
  <c r="P36" i="3"/>
  <c r="H36" i="3"/>
  <c r="P35" i="3"/>
  <c r="H35" i="3"/>
  <c r="P34" i="3"/>
  <c r="H34" i="3"/>
  <c r="P33" i="3"/>
  <c r="H33" i="3"/>
  <c r="P32" i="3"/>
  <c r="H32" i="3"/>
  <c r="P31" i="3"/>
  <c r="H31" i="3"/>
  <c r="P30" i="3"/>
  <c r="H30" i="3"/>
  <c r="P29" i="3"/>
  <c r="H29" i="3"/>
  <c r="P28" i="3"/>
  <c r="H28" i="3"/>
  <c r="P27" i="3"/>
  <c r="H27" i="3"/>
  <c r="P26" i="3"/>
  <c r="H26" i="3"/>
  <c r="P25" i="3"/>
  <c r="H25" i="3"/>
  <c r="P24" i="3"/>
  <c r="H24" i="3"/>
  <c r="P23" i="3"/>
  <c r="H23" i="3"/>
  <c r="P22" i="3"/>
  <c r="H22" i="3"/>
  <c r="P21" i="3"/>
  <c r="H21" i="3"/>
  <c r="P20" i="3"/>
  <c r="H20" i="3"/>
  <c r="P19" i="3"/>
  <c r="H19" i="3"/>
  <c r="P18" i="3"/>
  <c r="H18" i="3"/>
  <c r="P17" i="3"/>
  <c r="H17" i="3"/>
  <c r="P16" i="3"/>
  <c r="H16" i="3"/>
  <c r="P15" i="3"/>
  <c r="H15" i="3"/>
  <c r="P14" i="3"/>
  <c r="H14" i="3"/>
  <c r="P13" i="3"/>
  <c r="H13" i="3"/>
  <c r="E44" i="2" l="1"/>
  <c r="D44" i="2"/>
  <c r="P14" i="2"/>
  <c r="P21" i="2"/>
  <c r="P28" i="2"/>
  <c r="P33" i="2"/>
  <c r="P42" i="2"/>
  <c r="P15" i="2"/>
  <c r="P27" i="2"/>
  <c r="P43" i="2"/>
  <c r="P40" i="2"/>
  <c r="P37" i="2"/>
  <c r="P30" i="2"/>
  <c r="P34" i="2"/>
  <c r="P22" i="2"/>
  <c r="P32" i="2"/>
  <c r="P41" i="2"/>
  <c r="H14" i="2"/>
  <c r="H21" i="2"/>
  <c r="H28" i="2"/>
  <c r="H33" i="2"/>
  <c r="H42" i="2"/>
  <c r="H15" i="2"/>
  <c r="H27" i="2"/>
  <c r="H43" i="2"/>
  <c r="H40" i="2"/>
  <c r="H37" i="2"/>
  <c r="H30" i="2"/>
  <c r="H34" i="2"/>
  <c r="H22" i="2"/>
  <c r="H32" i="2"/>
  <c r="H41" i="2"/>
  <c r="H13" i="2" l="1"/>
  <c r="H26" i="2" l="1"/>
  <c r="H19" i="2"/>
  <c r="H29" i="2"/>
  <c r="H38" i="2"/>
  <c r="H16" i="2"/>
  <c r="H35" i="2"/>
  <c r="H39" i="2"/>
  <c r="H18" i="2"/>
  <c r="H25" i="2"/>
  <c r="H23" i="2"/>
  <c r="H17" i="2"/>
  <c r="H24" i="2"/>
  <c r="H36" i="2"/>
  <c r="H20" i="2"/>
  <c r="H31" i="2"/>
  <c r="P23" i="2" l="1"/>
  <c r="P13" i="2"/>
  <c r="P19" i="2"/>
  <c r="P29" i="2"/>
  <c r="P38" i="2"/>
  <c r="P17" i="2"/>
  <c r="P24" i="2"/>
  <c r="P36" i="2"/>
  <c r="P20" i="2"/>
  <c r="P31" i="2"/>
  <c r="P25" i="2"/>
  <c r="P18" i="2"/>
  <c r="P39" i="2"/>
  <c r="P35" i="2"/>
  <c r="P16" i="2"/>
  <c r="P26" i="2" l="1"/>
  <c r="Q44" i="2" s="1"/>
  <c r="Q45" i="2" s="1"/>
</calcChain>
</file>

<file path=xl/sharedStrings.xml><?xml version="1.0" encoding="utf-8"?>
<sst xmlns="http://schemas.openxmlformats.org/spreadsheetml/2006/main" count="893" uniqueCount="154">
  <si>
    <t>Cíle podpory a kritéria Rady při hodnocení žádosti:</t>
  </si>
  <si>
    <t>evidenční číslo projektu</t>
  </si>
  <si>
    <t>název žadatele</t>
  </si>
  <si>
    <t>požadovaná podpora</t>
  </si>
  <si>
    <t>body expert O</t>
  </si>
  <si>
    <t>body expert E</t>
  </si>
  <si>
    <t>body experti celkem</t>
  </si>
  <si>
    <t>Žádost: úplnost a srozumitelnost požadovaných údajů</t>
  </si>
  <si>
    <t>Rozpočet a finanční plán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</si>
  <si>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</si>
  <si>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</si>
  <si>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</si>
  <si>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</si>
  <si>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</si>
  <si>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</si>
  <si>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>žadatel -intenzita podpory %</t>
  </si>
  <si>
    <t>Rada - intenzita podpory %</t>
  </si>
  <si>
    <t>žadatel -datum dokončení projektu</t>
  </si>
  <si>
    <t>Rada - lhůta pro dokončení</t>
  </si>
  <si>
    <t>celkový rozpočet projektu</t>
  </si>
  <si>
    <t>Personální zajištění projektu</t>
  </si>
  <si>
    <t>max. podíl dotace na celkových nákladech projektu</t>
  </si>
  <si>
    <t>Umělecká kvalita projektu</t>
  </si>
  <si>
    <t>Přínos a význam pro českou a evropskou kinematografii</t>
  </si>
  <si>
    <t>Rada - Komplexní dílo</t>
  </si>
  <si>
    <t xml:space="preserve">žadatel -Komplexní dílo </t>
  </si>
  <si>
    <t>název projektu</t>
  </si>
  <si>
    <r>
      <t>Dotační okruh:</t>
    </r>
    <r>
      <rPr>
        <sz val="9.5"/>
        <rFont val="Arial"/>
        <family val="2"/>
        <charset val="238"/>
      </rPr>
      <t xml:space="preserve"> 2. výroba českého kinematografického díla</t>
    </r>
  </si>
  <si>
    <t>zbývá</t>
  </si>
  <si>
    <t>0-30</t>
  </si>
  <si>
    <t>0-15</t>
  </si>
  <si>
    <t>0-5</t>
  </si>
  <si>
    <t>0-10</t>
  </si>
  <si>
    <t xml:space="preserve">                                                                     </t>
  </si>
  <si>
    <t>Producentská strategie</t>
  </si>
  <si>
    <r>
      <rPr>
        <b/>
        <sz val="9.5"/>
        <rFont val="Arial"/>
        <family val="2"/>
        <charset val="238"/>
      </rPr>
      <t>Forma podpory:</t>
    </r>
    <r>
      <rPr>
        <sz val="9.5"/>
        <rFont val="Arial"/>
        <family val="2"/>
        <charset val="238"/>
      </rPr>
      <t xml:space="preserve"> dotace s podílem na zisku</t>
    </r>
  </si>
  <si>
    <r>
      <t>Evidenční číslo výzvy:</t>
    </r>
    <r>
      <rPr>
        <sz val="9.5"/>
        <rFont val="Arial"/>
        <family val="2"/>
        <charset val="238"/>
      </rPr>
      <t xml:space="preserve"> 2017-2-4-15</t>
    </r>
  </si>
  <si>
    <r>
      <t>Lhůta pro podávání žádostí:</t>
    </r>
    <r>
      <rPr>
        <sz val="9.5"/>
        <rFont val="Arial"/>
        <family val="2"/>
        <charset val="238"/>
      </rPr>
      <t xml:space="preserve"> 29.5.2017 - 29.6.2017</t>
    </r>
  </si>
  <si>
    <t>Finanční alokace: 20 000 000 Kč.</t>
  </si>
  <si>
    <r>
      <t>Lhůta pro dokončení projektu:</t>
    </r>
    <r>
      <rPr>
        <sz val="9.5"/>
        <rFont val="Arial"/>
        <family val="2"/>
        <charset val="238"/>
      </rPr>
      <t xml:space="preserve"> dle žádost</t>
    </r>
    <r>
      <rPr>
        <b/>
        <sz val="9.5"/>
        <rFont val="Arial"/>
        <family val="2"/>
        <charset val="238"/>
      </rPr>
      <t>i, nejpozději do 31.12.2020</t>
    </r>
  </si>
  <si>
    <t>1. rozvoj kvalitní, umělecky a společensky progresivní, žánrově adruhově pestré české kinematografie</t>
  </si>
  <si>
    <t>2. posílení české kinematografie v mezinárodní konkurenci</t>
  </si>
  <si>
    <t>3. podpora mezinárodních koprodukcí</t>
  </si>
  <si>
    <t>Minoritní koprodukce hraného , animovaného nebo dokumentárního filmu</t>
  </si>
  <si>
    <t>1941-2017</t>
  </si>
  <si>
    <t>1944-2017</t>
  </si>
  <si>
    <t>1947-2017</t>
  </si>
  <si>
    <t>1949-2017</t>
  </si>
  <si>
    <t>1950-2017</t>
  </si>
  <si>
    <t>1945-2017</t>
  </si>
  <si>
    <t>1974-2017</t>
  </si>
  <si>
    <t>1973-2017</t>
  </si>
  <si>
    <t>1972-2017</t>
  </si>
  <si>
    <t>1967-2017</t>
  </si>
  <si>
    <t>1970-2017</t>
  </si>
  <si>
    <t>1951-2017</t>
  </si>
  <si>
    <t>1969-2017</t>
  </si>
  <si>
    <t>1954-2017</t>
  </si>
  <si>
    <t>1962-2017</t>
  </si>
  <si>
    <t>1961-2017</t>
  </si>
  <si>
    <t>1971-2017</t>
  </si>
  <si>
    <t>1952-2017</t>
  </si>
  <si>
    <t>1956-2017</t>
  </si>
  <si>
    <t>1963-2017</t>
  </si>
  <si>
    <t>1958-2017</t>
  </si>
  <si>
    <t>1985-2017</t>
  </si>
  <si>
    <t>1955-2017</t>
  </si>
  <si>
    <t>1959-2017</t>
  </si>
  <si>
    <t>1957-2017</t>
  </si>
  <si>
    <t>1968-2017</t>
  </si>
  <si>
    <t>1960-2017</t>
  </si>
  <si>
    <t>1953-2017</t>
  </si>
  <si>
    <t>1983-2017</t>
  </si>
  <si>
    <t>1964-2017</t>
  </si>
  <si>
    <t>1965-2017</t>
  </si>
  <si>
    <t>Frame Films s.r.o.</t>
  </si>
  <si>
    <t>8Heads Productions s.r.o.</t>
  </si>
  <si>
    <t>IN Film Praha s.r.o.</t>
  </si>
  <si>
    <t>MAUR film s.r.o.</t>
  </si>
  <si>
    <t>WOG FILM s.r.o.</t>
  </si>
  <si>
    <t>Negativ s.r.o.</t>
  </si>
  <si>
    <t>animation people, s.r.o.</t>
  </si>
  <si>
    <t>endorfilm s.r.o.</t>
  </si>
  <si>
    <t>KABOS Film and Media s.r.o.</t>
  </si>
  <si>
    <t>Film Kolektiv s.r.o.</t>
  </si>
  <si>
    <t>Fog ´n ´Desire, s.r.o.</t>
  </si>
  <si>
    <t>i/o post s.r.o.</t>
  </si>
  <si>
    <t>MasterFilm, s.r.o.</t>
  </si>
  <si>
    <t>Hypermarket Film s.r.o.</t>
  </si>
  <si>
    <t>BONTONFILM a.s.</t>
  </si>
  <si>
    <t>Pink Productions, s.r.o.</t>
  </si>
  <si>
    <t>eallin s.r.o.</t>
  </si>
  <si>
    <t>Film United s.r.o.</t>
  </si>
  <si>
    <t>SIRENA FILM s.r.o.</t>
  </si>
  <si>
    <t>Artcam Films, s.r.o.</t>
  </si>
  <si>
    <t>Analog Vision s.r.o.</t>
  </si>
  <si>
    <t>Background Films s.r.o.</t>
  </si>
  <si>
    <t>Bio Illusion s.r.o.</t>
  </si>
  <si>
    <t>školfilm s.r.o.</t>
  </si>
  <si>
    <t>7 650 000/7 800 000</t>
  </si>
  <si>
    <t>Film &amp; Sociologie, s.r.o.</t>
  </si>
  <si>
    <t>ano</t>
  </si>
  <si>
    <t>ne</t>
  </si>
  <si>
    <t>Projekt na vlastní žádost stažen 1.9.2017</t>
  </si>
  <si>
    <t>Skutok se nestal</t>
  </si>
  <si>
    <t>Město na řece</t>
  </si>
  <si>
    <t>Jan Žižka-psanec</t>
  </si>
  <si>
    <t>Měrijina cesta/Měrija´s Jorney</t>
  </si>
  <si>
    <t>Co je tohle za stát?</t>
  </si>
  <si>
    <t>Divoké bytosti</t>
  </si>
  <si>
    <t>Cesta do nemožna</t>
  </si>
  <si>
    <t>Backstage</t>
  </si>
  <si>
    <t>Zmatení blízcí</t>
  </si>
  <si>
    <t>Vichřice duší</t>
  </si>
  <si>
    <t>Humorista</t>
  </si>
  <si>
    <t>Poloviční sestra</t>
  </si>
  <si>
    <t>Jablka</t>
  </si>
  <si>
    <t>MUTI THE CAT - LUNCH/MTC3</t>
  </si>
  <si>
    <t>Stay Still/ Být v klidu</t>
  </si>
  <si>
    <t>Probuzení</t>
  </si>
  <si>
    <t>Dobrá smrt</t>
  </si>
  <si>
    <t>Vigilie</t>
  </si>
  <si>
    <t>Aktion DB</t>
  </si>
  <si>
    <t>Dlouhý den</t>
  </si>
  <si>
    <t>Spioni De Ocazie</t>
  </si>
  <si>
    <t>Horečka</t>
  </si>
  <si>
    <t>Veronka</t>
  </si>
  <si>
    <t>Lůza</t>
  </si>
  <si>
    <t>Bez ladu a skladu od socializmu ke kapitalismu</t>
  </si>
  <si>
    <t>Milénium</t>
  </si>
  <si>
    <t>Journey</t>
  </si>
  <si>
    <t>Posel</t>
  </si>
  <si>
    <t>Nech je svetlo</t>
  </si>
  <si>
    <t>Tři</t>
  </si>
  <si>
    <t>IN LOVE AND WAR</t>
  </si>
  <si>
    <t>dotace s podílem na zisku</t>
  </si>
  <si>
    <t>31.10.2018</t>
  </si>
  <si>
    <t>31.1.2018</t>
  </si>
  <si>
    <t>30.4.2018</t>
  </si>
  <si>
    <t>ano - 20%</t>
  </si>
  <si>
    <t>ano-20%</t>
  </si>
  <si>
    <t>70%</t>
  </si>
  <si>
    <t>60%</t>
  </si>
  <si>
    <t>80%</t>
  </si>
  <si>
    <t>75%</t>
  </si>
  <si>
    <t>90%</t>
  </si>
  <si>
    <t>65%</t>
  </si>
  <si>
    <t>85%</t>
  </si>
  <si>
    <r>
      <t>Evidenční číslo výzvy:</t>
    </r>
    <r>
      <rPr>
        <sz val="11"/>
        <color theme="1"/>
        <rFont val="Calibri"/>
        <family val="2"/>
        <charset val="238"/>
        <scheme val="minor"/>
      </rPr>
      <t xml:space="preserve"> 2017-2-4-15</t>
    </r>
  </si>
  <si>
    <r>
      <t>Dotační okruh:</t>
    </r>
    <r>
      <rPr>
        <sz val="11"/>
        <color theme="1"/>
        <rFont val="Calibri"/>
        <family val="2"/>
        <charset val="238"/>
        <scheme val="minor"/>
      </rPr>
      <t xml:space="preserve"> 2. výroba českého kinematografického díla</t>
    </r>
  </si>
  <si>
    <r>
      <t>Lhůta pro podávání žádostí:</t>
    </r>
    <r>
      <rPr>
        <sz val="11"/>
        <color theme="1"/>
        <rFont val="Calibri"/>
        <family val="2"/>
        <charset val="238"/>
        <scheme val="minor"/>
      </rPr>
      <t xml:space="preserve"> 29.5.2017 - 29.6.2017</t>
    </r>
  </si>
  <si>
    <r>
      <t>Lhůta pro dokončení projektu:</t>
    </r>
    <r>
      <rPr>
        <sz val="11"/>
        <color theme="1"/>
        <rFont val="Calibri"/>
        <family val="2"/>
        <charset val="238"/>
        <scheme val="minor"/>
      </rPr>
      <t xml:space="preserve"> dle žádost</t>
    </r>
    <r>
      <rPr>
        <sz val="11"/>
        <color theme="1"/>
        <rFont val="Calibri"/>
        <family val="2"/>
        <charset val="238"/>
        <scheme val="minor"/>
      </rPr>
      <t>i, nejpozději do 31.12.2020</t>
    </r>
  </si>
  <si>
    <r>
      <rPr>
        <b/>
        <sz val="11"/>
        <color theme="1"/>
        <rFont val="Calibri"/>
        <family val="2"/>
        <charset val="238"/>
        <scheme val="minor"/>
      </rPr>
      <t>Forma podpory:</t>
    </r>
    <r>
      <rPr>
        <sz val="11"/>
        <color theme="1"/>
        <rFont val="Calibri"/>
        <family val="2"/>
        <charset val="238"/>
        <scheme val="minor"/>
      </rPr>
      <t xml:space="preserve"> dotace s podílem na zisku</t>
    </r>
  </si>
  <si>
    <t>Projekty této výzvy budou na základě usnesení Rady č. 238/2017 hrazeny ze státní dotace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</si>
</sst>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b/>
      <sz val="9.5"/>
      <name val="Arial"/>
      <family val="2"/>
      <charset val="238"/>
    </font>
    <font>
      <sz val="9.5"/>
      <name val="Arial"/>
      <family val="2"/>
      <charset val="238"/>
    </font>
    <font>
      <sz val="18"/>
      <name val="Arial"/>
      <family val="2"/>
      <charset val="238"/>
    </font>
    <font>
      <sz val="11"/>
      <color indexed="8"/>
      <name val="Calibri"/>
    </font>
    <font>
      <b/>
      <sz val="11"/>
      <color theme="1"/>
      <name val="Calibri"/>
      <family val="2"/>
      <charset val="238"/>
      <scheme val="minor"/>
    </font>
    <font>
      <sz val="18"/>
      <name val="Arial"/>
      <family val="2"/>
      <charset val="238"/>
    </font>
    <font>
      <sz val="9.5"/>
      <name val="Arial"/>
      <family val="2"/>
      <charset val="238"/>
    </font>
    <font>
      <b/>
      <sz val="9.5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  <border>
      <left/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rgb="FFB4B4B4"/>
      </left>
      <right/>
      <top/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/>
      <right style="thin">
        <color rgb="FFB4B4B4"/>
      </right>
      <top style="thin">
        <color rgb="FFB4B4B4"/>
      </top>
      <bottom/>
      <diagonal/>
    </border>
  </borders>
  <cellStyleXfs count="2">
    <xf numFmtId="0" fontId="0" fillId="0" borderId="0"/>
    <xf numFmtId="0" fontId="4" fillId="0" borderId="0" applyFill="0" applyProtection="0"/>
  </cellStyleXfs>
  <cellXfs count="47">
    <xf numFmtId="0" fontId="0" fillId="0" borderId="0" xfId="0"/>
    <xf numFmtId="0" fontId="2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2" fontId="2" fillId="2" borderId="1" xfId="0" applyNumberFormat="1" applyFont="1" applyFill="1" applyBorder="1" applyAlignment="1" applyProtection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 wrapText="1"/>
    </xf>
    <xf numFmtId="1" fontId="2" fillId="2" borderId="1" xfId="0" applyNumberFormat="1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2" borderId="1" xfId="0" applyFont="1" applyFill="1" applyBorder="1"/>
    <xf numFmtId="3" fontId="2" fillId="2" borderId="1" xfId="0" applyNumberFormat="1" applyFont="1" applyFill="1" applyBorder="1"/>
    <xf numFmtId="2" fontId="2" fillId="2" borderId="1" xfId="0" applyNumberFormat="1" applyFont="1" applyFill="1" applyBorder="1" applyAlignment="1">
      <alignment horizontal="left" vertical="top"/>
    </xf>
    <xf numFmtId="2" fontId="2" fillId="2" borderId="4" xfId="0" applyNumberFormat="1" applyFont="1" applyFill="1" applyBorder="1" applyAlignment="1" applyProtection="1">
      <alignment horizontal="left" vertical="top"/>
    </xf>
    <xf numFmtId="3" fontId="2" fillId="2" borderId="1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left" vertical="top"/>
    </xf>
    <xf numFmtId="0" fontId="7" fillId="2" borderId="0" xfId="0" applyFont="1" applyFill="1" applyBorder="1" applyAlignment="1">
      <alignment horizontal="left" vertical="top"/>
    </xf>
    <xf numFmtId="2" fontId="7" fillId="2" borderId="0" xfId="0" applyNumberFormat="1" applyFont="1" applyFill="1" applyBorder="1" applyAlignment="1">
      <alignment horizontal="left" vertical="top"/>
    </xf>
    <xf numFmtId="0" fontId="8" fillId="2" borderId="0" xfId="0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left" vertical="top" wrapText="1"/>
    </xf>
    <xf numFmtId="2" fontId="8" fillId="2" borderId="1" xfId="0" applyNumberFormat="1" applyFont="1" applyFill="1" applyBorder="1" applyAlignment="1">
      <alignment horizontal="left" vertical="top" wrapText="1"/>
    </xf>
    <xf numFmtId="0" fontId="8" fillId="2" borderId="3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/>
    </xf>
    <xf numFmtId="0" fontId="8" fillId="2" borderId="6" xfId="0" applyFont="1" applyFill="1" applyBorder="1" applyAlignment="1">
      <alignment horizontal="left" vertical="top" wrapText="1"/>
    </xf>
    <xf numFmtId="14" fontId="8" fillId="2" borderId="7" xfId="0" applyNumberFormat="1" applyFont="1" applyFill="1" applyBorder="1" applyAlignment="1">
      <alignment horizontal="left" vertical="top" wrapText="1"/>
    </xf>
    <xf numFmtId="0" fontId="7" fillId="2" borderId="1" xfId="0" applyFont="1" applyFill="1" applyBorder="1"/>
    <xf numFmtId="3" fontId="7" fillId="2" borderId="1" xfId="0" applyNumberFormat="1" applyFont="1" applyFill="1" applyBorder="1"/>
    <xf numFmtId="1" fontId="7" fillId="2" borderId="1" xfId="0" applyNumberFormat="1" applyFont="1" applyFill="1" applyBorder="1" applyAlignment="1">
      <alignment horizontal="left" vertical="top"/>
    </xf>
    <xf numFmtId="2" fontId="7" fillId="2" borderId="1" xfId="0" applyNumberFormat="1" applyFont="1" applyFill="1" applyBorder="1" applyAlignment="1">
      <alignment horizontal="left" vertical="top"/>
    </xf>
    <xf numFmtId="3" fontId="7" fillId="2" borderId="1" xfId="0" applyNumberFormat="1" applyFont="1" applyFill="1" applyBorder="1" applyAlignment="1">
      <alignment horizontal="right" vertical="top"/>
    </xf>
    <xf numFmtId="49" fontId="7" fillId="2" borderId="2" xfId="0" applyNumberFormat="1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 vertical="top"/>
    </xf>
    <xf numFmtId="9" fontId="7" fillId="2" borderId="1" xfId="0" applyNumberFormat="1" applyFont="1" applyFill="1" applyBorder="1" applyAlignment="1">
      <alignment horizontal="center"/>
    </xf>
    <xf numFmtId="14" fontId="7" fillId="2" borderId="1" xfId="0" applyNumberFormat="1" applyFont="1" applyFill="1" applyBorder="1" applyAlignment="1">
      <alignment horizontal="center"/>
    </xf>
    <xf numFmtId="9" fontId="7" fillId="2" borderId="1" xfId="0" applyNumberFormat="1" applyFont="1" applyFill="1" applyBorder="1" applyAlignment="1">
      <alignment horizontal="center" vertical="top"/>
    </xf>
    <xf numFmtId="10" fontId="7" fillId="2" borderId="0" xfId="0" applyNumberFormat="1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left" vertical="top"/>
    </xf>
    <xf numFmtId="10" fontId="7" fillId="2" borderId="1" xfId="0" applyNumberFormat="1" applyFont="1" applyFill="1" applyBorder="1" applyAlignment="1">
      <alignment horizontal="center"/>
    </xf>
    <xf numFmtId="3" fontId="7" fillId="2" borderId="1" xfId="0" applyNumberFormat="1" applyFont="1" applyFill="1" applyBorder="1" applyAlignment="1" applyProtection="1">
      <alignment horizontal="right" vertical="top"/>
      <protection locked="0"/>
    </xf>
    <xf numFmtId="3" fontId="7" fillId="2" borderId="4" xfId="0" applyNumberFormat="1" applyFont="1" applyFill="1" applyBorder="1" applyAlignment="1">
      <alignment horizontal="right" vertical="top"/>
    </xf>
    <xf numFmtId="49" fontId="7" fillId="2" borderId="5" xfId="0" applyNumberFormat="1" applyFont="1" applyFill="1" applyBorder="1" applyAlignment="1">
      <alignment horizontal="left" vertical="top"/>
    </xf>
    <xf numFmtId="0" fontId="7" fillId="2" borderId="1" xfId="0" applyFont="1" applyFill="1" applyBorder="1" applyAlignment="1">
      <alignment horizontal="center" vertical="top"/>
    </xf>
    <xf numFmtId="3" fontId="7" fillId="2" borderId="1" xfId="0" applyNumberFormat="1" applyFont="1" applyFill="1" applyBorder="1" applyAlignment="1">
      <alignment horizontal="right"/>
    </xf>
    <xf numFmtId="3" fontId="7" fillId="2" borderId="0" xfId="0" applyNumberFormat="1" applyFont="1" applyFill="1" applyBorder="1" applyAlignment="1">
      <alignment horizontal="left" vertical="top"/>
    </xf>
    <xf numFmtId="3" fontId="7" fillId="2" borderId="0" xfId="0" applyNumberFormat="1" applyFont="1" applyFill="1" applyBorder="1" applyAlignment="1">
      <alignment horizontal="right" vertical="top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B4B4B4"/>
      <color rgb="FFFE08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P45"/>
  <sheetViews>
    <sheetView tabSelected="1" zoomScale="78" zoomScaleNormal="78" workbookViewId="0">
      <selection activeCell="C10" sqref="C10"/>
    </sheetView>
  </sheetViews>
  <sheetFormatPr defaultColWidth="9.109375" defaultRowHeight="12" x14ac:dyDescent="0.3"/>
  <cols>
    <col min="1" max="1" width="11.6640625" style="17" customWidth="1"/>
    <col min="2" max="2" width="30" style="17" bestFit="1" customWidth="1"/>
    <col min="3" max="3" width="43.6640625" style="17" customWidth="1"/>
    <col min="4" max="4" width="20.109375" style="17" customWidth="1"/>
    <col min="5" max="5" width="15" style="17" customWidth="1"/>
    <col min="6" max="6" width="11" style="18" customWidth="1"/>
    <col min="7" max="8" width="9.33203125" style="17" customWidth="1"/>
    <col min="9" max="9" width="9.6640625" style="17" customWidth="1"/>
    <col min="10" max="16" width="9.33203125" style="17" customWidth="1"/>
    <col min="17" max="17" width="14.44140625" style="17" customWidth="1"/>
    <col min="18" max="18" width="33.6640625" style="17" customWidth="1"/>
    <col min="19" max="19" width="10.33203125" style="17" customWidth="1"/>
    <col min="20" max="23" width="9.33203125" style="17" customWidth="1"/>
    <col min="24" max="24" width="10.33203125" style="17" customWidth="1"/>
    <col min="25" max="25" width="17.6640625" style="17" customWidth="1"/>
    <col min="26" max="28" width="15" style="17" customWidth="1"/>
    <col min="29" max="105" width="0" style="17" hidden="1" customWidth="1"/>
    <col min="106" max="16384" width="9.109375" style="17"/>
  </cols>
  <sheetData>
    <row r="1" spans="1:172" ht="38.25" customHeight="1" x14ac:dyDescent="0.3">
      <c r="A1" s="16" t="s">
        <v>43</v>
      </c>
    </row>
    <row r="2" spans="1:172" ht="12.6" x14ac:dyDescent="0.3">
      <c r="A2" s="19" t="s">
        <v>148</v>
      </c>
      <c r="D2" s="19" t="s">
        <v>0</v>
      </c>
    </row>
    <row r="3" spans="1:172" ht="12.6" x14ac:dyDescent="0.3">
      <c r="A3" s="19" t="s">
        <v>149</v>
      </c>
      <c r="D3" s="17" t="s">
        <v>40</v>
      </c>
    </row>
    <row r="4" spans="1:172" ht="12.6" x14ac:dyDescent="0.3">
      <c r="A4" s="19" t="s">
        <v>150</v>
      </c>
      <c r="D4" s="17" t="s">
        <v>41</v>
      </c>
    </row>
    <row r="5" spans="1:172" ht="12.6" x14ac:dyDescent="0.3">
      <c r="A5" s="19" t="s">
        <v>38</v>
      </c>
      <c r="D5" s="17" t="s">
        <v>42</v>
      </c>
    </row>
    <row r="6" spans="1:172" ht="12.6" x14ac:dyDescent="0.3">
      <c r="A6" s="19" t="s">
        <v>151</v>
      </c>
    </row>
    <row r="7" spans="1:172" ht="12.6" x14ac:dyDescent="0.3">
      <c r="A7" s="19" t="s">
        <v>33</v>
      </c>
      <c r="D7" s="17" t="s">
        <v>153</v>
      </c>
    </row>
    <row r="8" spans="1:172" ht="12.6" x14ac:dyDescent="0.3">
      <c r="A8" s="17" t="s">
        <v>152</v>
      </c>
    </row>
    <row r="10" spans="1:172" ht="12.6" x14ac:dyDescent="0.3">
      <c r="A10" s="19"/>
    </row>
    <row r="11" spans="1:172" ht="45.75" customHeight="1" x14ac:dyDescent="0.3">
      <c r="A11" s="20" t="s">
        <v>1</v>
      </c>
      <c r="B11" s="20" t="s">
        <v>2</v>
      </c>
      <c r="C11" s="20" t="s">
        <v>26</v>
      </c>
      <c r="D11" s="20" t="s">
        <v>19</v>
      </c>
      <c r="E11" s="21" t="s">
        <v>3</v>
      </c>
      <c r="F11" s="20" t="s">
        <v>4</v>
      </c>
      <c r="G11" s="20" t="s">
        <v>5</v>
      </c>
      <c r="H11" s="20" t="s">
        <v>6</v>
      </c>
      <c r="I11" s="20" t="s">
        <v>22</v>
      </c>
      <c r="J11" s="20" t="s">
        <v>20</v>
      </c>
      <c r="K11" s="20" t="s">
        <v>23</v>
      </c>
      <c r="L11" s="20" t="s">
        <v>7</v>
      </c>
      <c r="M11" s="20" t="s">
        <v>8</v>
      </c>
      <c r="N11" s="20" t="s">
        <v>34</v>
      </c>
      <c r="O11" s="20" t="s">
        <v>9</v>
      </c>
      <c r="P11" s="20" t="s">
        <v>10</v>
      </c>
      <c r="Q11" s="20" t="s">
        <v>11</v>
      </c>
      <c r="R11" s="20" t="s">
        <v>12</v>
      </c>
      <c r="S11" s="20" t="s">
        <v>13</v>
      </c>
      <c r="T11" s="20" t="s">
        <v>14</v>
      </c>
      <c r="U11" s="20" t="s">
        <v>25</v>
      </c>
      <c r="V11" s="20" t="s">
        <v>24</v>
      </c>
      <c r="W11" s="20" t="s">
        <v>15</v>
      </c>
      <c r="X11" s="20" t="s">
        <v>16</v>
      </c>
      <c r="Y11" s="20" t="s">
        <v>17</v>
      </c>
      <c r="Z11" s="22" t="s">
        <v>18</v>
      </c>
      <c r="AA11" s="20" t="s">
        <v>21</v>
      </c>
    </row>
    <row r="12" spans="1:172" ht="16.5" customHeight="1" x14ac:dyDescent="0.3">
      <c r="A12" s="23"/>
      <c r="B12" s="23"/>
      <c r="C12" s="20"/>
      <c r="D12" s="20"/>
      <c r="E12" s="21"/>
      <c r="F12" s="20"/>
      <c r="G12" s="20"/>
      <c r="H12" s="23"/>
      <c r="I12" s="20" t="s">
        <v>29</v>
      </c>
      <c r="J12" s="20" t="s">
        <v>30</v>
      </c>
      <c r="K12" s="20" t="s">
        <v>30</v>
      </c>
      <c r="L12" s="20" t="s">
        <v>31</v>
      </c>
      <c r="M12" s="20" t="s">
        <v>32</v>
      </c>
      <c r="N12" s="20" t="s">
        <v>30</v>
      </c>
      <c r="O12" s="20" t="s">
        <v>32</v>
      </c>
      <c r="P12" s="20"/>
      <c r="Q12" s="20"/>
      <c r="R12" s="20"/>
      <c r="S12" s="24"/>
      <c r="T12" s="24"/>
      <c r="U12" s="24"/>
      <c r="V12" s="24"/>
      <c r="W12" s="24"/>
      <c r="X12" s="24"/>
      <c r="Y12" s="24"/>
      <c r="Z12" s="25"/>
      <c r="AA12" s="24"/>
    </row>
    <row r="13" spans="1:172" s="23" customFormat="1" ht="12.75" customHeight="1" x14ac:dyDescent="0.2">
      <c r="A13" s="26" t="s">
        <v>51</v>
      </c>
      <c r="B13" s="26" t="s">
        <v>80</v>
      </c>
      <c r="C13" s="26" t="s">
        <v>131</v>
      </c>
      <c r="D13" s="27">
        <v>31100000</v>
      </c>
      <c r="E13" s="27">
        <v>4500000</v>
      </c>
      <c r="F13" s="28">
        <v>35</v>
      </c>
      <c r="G13" s="28"/>
      <c r="H13" s="28">
        <f t="shared" ref="H13:H43" si="0">SUM(F13:G13)</f>
        <v>35</v>
      </c>
      <c r="I13" s="29">
        <v>25.2</v>
      </c>
      <c r="J13" s="29">
        <v>13</v>
      </c>
      <c r="K13" s="29">
        <v>12.8</v>
      </c>
      <c r="L13" s="29">
        <v>5</v>
      </c>
      <c r="M13" s="29">
        <v>8.4</v>
      </c>
      <c r="N13" s="29">
        <v>13.4</v>
      </c>
      <c r="O13" s="29">
        <v>10</v>
      </c>
      <c r="P13" s="29">
        <f t="shared" ref="P13:P43" si="1">SUM(I13:O13)</f>
        <v>87.800000000000011</v>
      </c>
      <c r="Q13" s="30">
        <v>4000000</v>
      </c>
      <c r="R13" s="31" t="s">
        <v>135</v>
      </c>
      <c r="S13" s="32" t="s">
        <v>101</v>
      </c>
      <c r="T13" s="33" t="s">
        <v>101</v>
      </c>
      <c r="U13" s="32" t="s">
        <v>101</v>
      </c>
      <c r="V13" s="33" t="s">
        <v>139</v>
      </c>
      <c r="W13" s="34">
        <v>0.65</v>
      </c>
      <c r="X13" s="33" t="s">
        <v>141</v>
      </c>
      <c r="Y13" s="35">
        <v>43465</v>
      </c>
      <c r="Z13" s="35">
        <v>43465</v>
      </c>
      <c r="AA13" s="36">
        <f>Q13/(0.7*D13)</f>
        <v>0.18373909049150206</v>
      </c>
      <c r="AB13" s="3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DA13" s="38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</row>
    <row r="14" spans="1:172" s="23" customFormat="1" ht="12.75" customHeight="1" x14ac:dyDescent="0.2">
      <c r="A14" s="26" t="s">
        <v>60</v>
      </c>
      <c r="B14" s="26" t="s">
        <v>88</v>
      </c>
      <c r="C14" s="26" t="s">
        <v>129</v>
      </c>
      <c r="D14" s="27">
        <v>15860747</v>
      </c>
      <c r="E14" s="27">
        <v>2000000</v>
      </c>
      <c r="F14" s="28"/>
      <c r="G14" s="28">
        <v>35</v>
      </c>
      <c r="H14" s="28">
        <f t="shared" si="0"/>
        <v>35</v>
      </c>
      <c r="I14" s="29">
        <v>24.8</v>
      </c>
      <c r="J14" s="29">
        <v>13.6</v>
      </c>
      <c r="K14" s="29">
        <v>13.8</v>
      </c>
      <c r="L14" s="29">
        <v>4</v>
      </c>
      <c r="M14" s="29">
        <v>6.4</v>
      </c>
      <c r="N14" s="29">
        <v>13</v>
      </c>
      <c r="O14" s="29">
        <v>9.6</v>
      </c>
      <c r="P14" s="29">
        <f t="shared" si="1"/>
        <v>85.199999999999989</v>
      </c>
      <c r="Q14" s="30">
        <v>1000000</v>
      </c>
      <c r="R14" s="31" t="s">
        <v>135</v>
      </c>
      <c r="S14" s="32" t="s">
        <v>101</v>
      </c>
      <c r="T14" s="33" t="s">
        <v>102</v>
      </c>
      <c r="U14" s="32" t="s">
        <v>102</v>
      </c>
      <c r="V14" s="33" t="s">
        <v>102</v>
      </c>
      <c r="W14" s="34">
        <v>0.45</v>
      </c>
      <c r="X14" s="33" t="s">
        <v>142</v>
      </c>
      <c r="Y14" s="35">
        <v>43403</v>
      </c>
      <c r="Z14" s="33" t="s">
        <v>136</v>
      </c>
      <c r="AA14" s="36">
        <f t="shared" ref="AA14:AA22" si="2">Q14/(0.7*D14)</f>
        <v>9.0069618320715208E-2</v>
      </c>
      <c r="AB14" s="3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DA14" s="38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</row>
    <row r="15" spans="1:172" s="23" customFormat="1" ht="12.75" customHeight="1" x14ac:dyDescent="0.2">
      <c r="A15" s="26" t="s">
        <v>65</v>
      </c>
      <c r="B15" s="26" t="s">
        <v>92</v>
      </c>
      <c r="C15" s="26" t="s">
        <v>134</v>
      </c>
      <c r="D15" s="27">
        <v>115217057</v>
      </c>
      <c r="E15" s="27">
        <v>3970500</v>
      </c>
      <c r="F15" s="28">
        <v>40</v>
      </c>
      <c r="G15" s="28">
        <v>39</v>
      </c>
      <c r="H15" s="28">
        <f t="shared" si="0"/>
        <v>79</v>
      </c>
      <c r="I15" s="29">
        <v>22.2</v>
      </c>
      <c r="J15" s="29">
        <v>13.4</v>
      </c>
      <c r="K15" s="29">
        <v>12.2</v>
      </c>
      <c r="L15" s="29">
        <v>5</v>
      </c>
      <c r="M15" s="29">
        <v>9.1999999999999993</v>
      </c>
      <c r="N15" s="29">
        <v>12.8</v>
      </c>
      <c r="O15" s="29">
        <v>8.8000000000000007</v>
      </c>
      <c r="P15" s="29">
        <f t="shared" si="1"/>
        <v>83.6</v>
      </c>
      <c r="Q15" s="30">
        <v>2000000</v>
      </c>
      <c r="R15" s="31" t="s">
        <v>135</v>
      </c>
      <c r="S15" s="32" t="s">
        <v>102</v>
      </c>
      <c r="T15" s="33" t="s">
        <v>102</v>
      </c>
      <c r="U15" s="32" t="s">
        <v>102</v>
      </c>
      <c r="V15" s="33" t="s">
        <v>102</v>
      </c>
      <c r="W15" s="39">
        <v>0.45789999999999997</v>
      </c>
      <c r="X15" s="33" t="s">
        <v>142</v>
      </c>
      <c r="Y15" s="35">
        <v>43376</v>
      </c>
      <c r="Z15" s="33" t="s">
        <v>136</v>
      </c>
      <c r="AA15" s="36">
        <f t="shared" si="2"/>
        <v>2.4797915617154304E-2</v>
      </c>
      <c r="AB15" s="3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DA15" s="38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</row>
    <row r="16" spans="1:172" s="23" customFormat="1" ht="12.75" customHeight="1" x14ac:dyDescent="0.2">
      <c r="A16" s="26" t="s">
        <v>45</v>
      </c>
      <c r="B16" s="26" t="s">
        <v>76</v>
      </c>
      <c r="C16" s="26" t="s">
        <v>105</v>
      </c>
      <c r="D16" s="27">
        <v>35829245</v>
      </c>
      <c r="E16" s="27">
        <v>3992100</v>
      </c>
      <c r="F16" s="28">
        <v>52</v>
      </c>
      <c r="G16" s="28">
        <v>38</v>
      </c>
      <c r="H16" s="28">
        <f t="shared" si="0"/>
        <v>90</v>
      </c>
      <c r="I16" s="29">
        <v>22.4</v>
      </c>
      <c r="J16" s="29">
        <v>12.2</v>
      </c>
      <c r="K16" s="29">
        <v>12.2</v>
      </c>
      <c r="L16" s="29">
        <v>5</v>
      </c>
      <c r="M16" s="29">
        <v>9.4</v>
      </c>
      <c r="N16" s="29">
        <v>13.2</v>
      </c>
      <c r="O16" s="29">
        <v>9</v>
      </c>
      <c r="P16" s="29">
        <f t="shared" si="1"/>
        <v>83.399999999999991</v>
      </c>
      <c r="Q16" s="30">
        <v>3500000</v>
      </c>
      <c r="R16" s="31" t="s">
        <v>135</v>
      </c>
      <c r="S16" s="32" t="s">
        <v>101</v>
      </c>
      <c r="T16" s="33" t="s">
        <v>101</v>
      </c>
      <c r="U16" s="32" t="s">
        <v>102</v>
      </c>
      <c r="V16" s="33" t="s">
        <v>102</v>
      </c>
      <c r="W16" s="34">
        <v>0.71</v>
      </c>
      <c r="X16" s="33" t="s">
        <v>144</v>
      </c>
      <c r="Y16" s="35">
        <v>43524</v>
      </c>
      <c r="Z16" s="35">
        <v>43524</v>
      </c>
      <c r="AA16" s="36">
        <f t="shared" si="2"/>
        <v>0.13955080549422685</v>
      </c>
      <c r="AB16" s="3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DA16" s="38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</row>
    <row r="17" spans="1:172" s="23" customFormat="1" ht="12.75" customHeight="1" x14ac:dyDescent="0.2">
      <c r="A17" s="26" t="s">
        <v>55</v>
      </c>
      <c r="B17" s="26" t="s">
        <v>83</v>
      </c>
      <c r="C17" s="26" t="s">
        <v>110</v>
      </c>
      <c r="D17" s="27">
        <v>16594306</v>
      </c>
      <c r="E17" s="27">
        <v>2900000</v>
      </c>
      <c r="F17" s="28">
        <v>52</v>
      </c>
      <c r="G17" s="28">
        <v>27</v>
      </c>
      <c r="H17" s="28">
        <f t="shared" si="0"/>
        <v>79</v>
      </c>
      <c r="I17" s="29">
        <v>24.2</v>
      </c>
      <c r="J17" s="29">
        <v>12.2</v>
      </c>
      <c r="K17" s="29">
        <v>12.8</v>
      </c>
      <c r="L17" s="29">
        <v>5</v>
      </c>
      <c r="M17" s="29">
        <v>7</v>
      </c>
      <c r="N17" s="29">
        <v>13.2</v>
      </c>
      <c r="O17" s="29">
        <v>8.6</v>
      </c>
      <c r="P17" s="29">
        <f t="shared" si="1"/>
        <v>83</v>
      </c>
      <c r="Q17" s="30">
        <v>2500000</v>
      </c>
      <c r="R17" s="31" t="s">
        <v>135</v>
      </c>
      <c r="S17" s="32" t="s">
        <v>101</v>
      </c>
      <c r="T17" s="33" t="s">
        <v>101</v>
      </c>
      <c r="U17" s="32" t="s">
        <v>102</v>
      </c>
      <c r="V17" s="33" t="s">
        <v>102</v>
      </c>
      <c r="W17" s="39">
        <v>0.54630000000000001</v>
      </c>
      <c r="X17" s="33" t="s">
        <v>143</v>
      </c>
      <c r="Y17" s="35">
        <v>43496</v>
      </c>
      <c r="Z17" s="35">
        <v>43496</v>
      </c>
      <c r="AA17" s="36">
        <f t="shared" si="2"/>
        <v>0.21522012257870693</v>
      </c>
      <c r="AB17" s="3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DA17" s="38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</row>
    <row r="18" spans="1:172" s="23" customFormat="1" x14ac:dyDescent="0.2">
      <c r="A18" s="26" t="s">
        <v>48</v>
      </c>
      <c r="B18" s="26" t="s">
        <v>78</v>
      </c>
      <c r="C18" s="26" t="s">
        <v>109</v>
      </c>
      <c r="D18" s="27">
        <v>1069909.4099999999</v>
      </c>
      <c r="E18" s="27">
        <v>440000</v>
      </c>
      <c r="F18" s="28"/>
      <c r="G18" s="28">
        <v>38</v>
      </c>
      <c r="H18" s="28">
        <f t="shared" si="0"/>
        <v>38</v>
      </c>
      <c r="I18" s="29">
        <v>22.4</v>
      </c>
      <c r="J18" s="29">
        <v>10.6</v>
      </c>
      <c r="K18" s="29">
        <v>11.4</v>
      </c>
      <c r="L18" s="29">
        <v>5</v>
      </c>
      <c r="M18" s="29">
        <v>10</v>
      </c>
      <c r="N18" s="29">
        <v>13.4</v>
      </c>
      <c r="O18" s="29">
        <v>9.6</v>
      </c>
      <c r="P18" s="29">
        <f t="shared" si="1"/>
        <v>82.399999999999991</v>
      </c>
      <c r="Q18" s="30">
        <v>400000</v>
      </c>
      <c r="R18" s="31" t="s">
        <v>135</v>
      </c>
      <c r="S18" s="32" t="s">
        <v>101</v>
      </c>
      <c r="T18" s="33" t="s">
        <v>101</v>
      </c>
      <c r="U18" s="32" t="s">
        <v>102</v>
      </c>
      <c r="V18" s="33" t="s">
        <v>102</v>
      </c>
      <c r="W18" s="39">
        <v>0.80610000000000004</v>
      </c>
      <c r="X18" s="33" t="s">
        <v>145</v>
      </c>
      <c r="Y18" s="35">
        <v>43373</v>
      </c>
      <c r="Z18" s="35">
        <v>43373</v>
      </c>
      <c r="AA18" s="36">
        <f t="shared" si="2"/>
        <v>0.53409061186644902</v>
      </c>
      <c r="AB18" s="3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DA18" s="38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</row>
    <row r="19" spans="1:172" s="23" customFormat="1" ht="12.75" customHeight="1" x14ac:dyDescent="0.2">
      <c r="A19" s="26" t="s">
        <v>52</v>
      </c>
      <c r="B19" s="26" t="s">
        <v>81</v>
      </c>
      <c r="C19" s="26" t="s">
        <v>130</v>
      </c>
      <c r="D19" s="27">
        <v>994730</v>
      </c>
      <c r="E19" s="27">
        <v>272480</v>
      </c>
      <c r="F19" s="28"/>
      <c r="G19" s="28"/>
      <c r="H19" s="28">
        <f t="shared" si="0"/>
        <v>0</v>
      </c>
      <c r="I19" s="29">
        <v>23.6</v>
      </c>
      <c r="J19" s="29">
        <v>10.8</v>
      </c>
      <c r="K19" s="29">
        <v>12.2</v>
      </c>
      <c r="L19" s="29">
        <v>5</v>
      </c>
      <c r="M19" s="29">
        <v>8.4</v>
      </c>
      <c r="N19" s="29">
        <v>12.6</v>
      </c>
      <c r="O19" s="29">
        <v>9</v>
      </c>
      <c r="P19" s="29">
        <f t="shared" si="1"/>
        <v>81.600000000000009</v>
      </c>
      <c r="Q19" s="30">
        <v>200000</v>
      </c>
      <c r="R19" s="31" t="s">
        <v>135</v>
      </c>
      <c r="S19" s="32" t="s">
        <v>102</v>
      </c>
      <c r="T19" s="33" t="s">
        <v>101</v>
      </c>
      <c r="U19" s="32" t="s">
        <v>102</v>
      </c>
      <c r="V19" s="33" t="s">
        <v>102</v>
      </c>
      <c r="W19" s="34">
        <v>0.6</v>
      </c>
      <c r="X19" s="33" t="s">
        <v>146</v>
      </c>
      <c r="Y19" s="35">
        <v>43099</v>
      </c>
      <c r="Z19" s="33" t="s">
        <v>137</v>
      </c>
      <c r="AA19" s="36">
        <f t="shared" si="2"/>
        <v>0.2872279771538867</v>
      </c>
      <c r="AB19" s="3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DA19" s="38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</row>
    <row r="20" spans="1:172" s="23" customFormat="1" ht="12.75" customHeight="1" x14ac:dyDescent="0.2">
      <c r="A20" s="26" t="s">
        <v>58</v>
      </c>
      <c r="B20" s="26" t="s">
        <v>86</v>
      </c>
      <c r="C20" s="26" t="s">
        <v>121</v>
      </c>
      <c r="D20" s="27">
        <v>19174675</v>
      </c>
      <c r="E20" s="27">
        <v>1325000</v>
      </c>
      <c r="F20" s="28">
        <v>48</v>
      </c>
      <c r="G20" s="28">
        <v>30</v>
      </c>
      <c r="H20" s="28">
        <f t="shared" si="0"/>
        <v>78</v>
      </c>
      <c r="I20" s="29">
        <v>24.2</v>
      </c>
      <c r="J20" s="29">
        <v>11.2</v>
      </c>
      <c r="K20" s="29">
        <v>12</v>
      </c>
      <c r="L20" s="29">
        <v>4.8</v>
      </c>
      <c r="M20" s="29">
        <v>8.6</v>
      </c>
      <c r="N20" s="29">
        <v>12.6</v>
      </c>
      <c r="O20" s="29">
        <v>8</v>
      </c>
      <c r="P20" s="29">
        <f t="shared" si="1"/>
        <v>81.399999999999991</v>
      </c>
      <c r="Q20" s="30">
        <v>800000</v>
      </c>
      <c r="R20" s="31" t="s">
        <v>135</v>
      </c>
      <c r="S20" s="32" t="s">
        <v>101</v>
      </c>
      <c r="T20" s="33" t="s">
        <v>101</v>
      </c>
      <c r="U20" s="32" t="s">
        <v>102</v>
      </c>
      <c r="V20" s="33" t="s">
        <v>102</v>
      </c>
      <c r="W20" s="39">
        <v>0.7863</v>
      </c>
      <c r="X20" s="33" t="s">
        <v>147</v>
      </c>
      <c r="Y20" s="35">
        <v>43465</v>
      </c>
      <c r="Z20" s="35">
        <v>43465</v>
      </c>
      <c r="AA20" s="36">
        <f t="shared" si="2"/>
        <v>5.9602425744224759E-2</v>
      </c>
      <c r="AB20" s="3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DA20" s="38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</row>
    <row r="21" spans="1:172" s="23" customFormat="1" ht="13.5" customHeight="1" x14ac:dyDescent="0.2">
      <c r="A21" s="26" t="s">
        <v>61</v>
      </c>
      <c r="B21" s="26" t="s">
        <v>89</v>
      </c>
      <c r="C21" s="26" t="s">
        <v>111</v>
      </c>
      <c r="D21" s="27">
        <v>40060000</v>
      </c>
      <c r="E21" s="27">
        <v>1800000</v>
      </c>
      <c r="F21" s="28"/>
      <c r="G21" s="28"/>
      <c r="H21" s="28">
        <f t="shared" si="0"/>
        <v>0</v>
      </c>
      <c r="I21" s="29">
        <v>20</v>
      </c>
      <c r="J21" s="29">
        <v>13</v>
      </c>
      <c r="K21" s="29">
        <v>12</v>
      </c>
      <c r="L21" s="29">
        <v>5</v>
      </c>
      <c r="M21" s="29">
        <v>9.1999999999999993</v>
      </c>
      <c r="N21" s="29">
        <v>14.2</v>
      </c>
      <c r="O21" s="29">
        <v>7</v>
      </c>
      <c r="P21" s="29">
        <f t="shared" si="1"/>
        <v>80.400000000000006</v>
      </c>
      <c r="Q21" s="30">
        <v>1600000</v>
      </c>
      <c r="R21" s="31" t="s">
        <v>135</v>
      </c>
      <c r="S21" s="32" t="s">
        <v>102</v>
      </c>
      <c r="T21" s="33" t="s">
        <v>102</v>
      </c>
      <c r="U21" s="32" t="s">
        <v>102</v>
      </c>
      <c r="V21" s="33" t="s">
        <v>102</v>
      </c>
      <c r="W21" s="39">
        <v>0.49430000000000002</v>
      </c>
      <c r="X21" s="33" t="s">
        <v>142</v>
      </c>
      <c r="Y21" s="35">
        <v>43191</v>
      </c>
      <c r="Z21" s="33" t="s">
        <v>138</v>
      </c>
      <c r="AA21" s="36">
        <f t="shared" si="2"/>
        <v>5.705727123600314E-2</v>
      </c>
      <c r="AB21" s="3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DA21" s="38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</row>
    <row r="22" spans="1:172" s="23" customFormat="1" ht="12.75" customHeight="1" x14ac:dyDescent="0.2">
      <c r="A22" s="26" t="s">
        <v>72</v>
      </c>
      <c r="B22" s="26" t="s">
        <v>97</v>
      </c>
      <c r="C22" s="26" t="s">
        <v>133</v>
      </c>
      <c r="D22" s="27">
        <v>64507110.200000003</v>
      </c>
      <c r="E22" s="27">
        <v>4500000</v>
      </c>
      <c r="F22" s="28">
        <v>43</v>
      </c>
      <c r="G22" s="28">
        <v>35</v>
      </c>
      <c r="H22" s="28">
        <f t="shared" si="0"/>
        <v>78</v>
      </c>
      <c r="I22" s="29">
        <v>23.6</v>
      </c>
      <c r="J22" s="29">
        <v>13.2</v>
      </c>
      <c r="K22" s="29">
        <v>12.6</v>
      </c>
      <c r="L22" s="29">
        <v>4</v>
      </c>
      <c r="M22" s="29">
        <v>6.8</v>
      </c>
      <c r="N22" s="29">
        <v>11.8</v>
      </c>
      <c r="O22" s="29">
        <v>7.8</v>
      </c>
      <c r="P22" s="29">
        <f t="shared" si="1"/>
        <v>79.8</v>
      </c>
      <c r="Q22" s="30">
        <v>4000000</v>
      </c>
      <c r="R22" s="31" t="s">
        <v>135</v>
      </c>
      <c r="S22" s="32" t="s">
        <v>101</v>
      </c>
      <c r="T22" s="33" t="s">
        <v>102</v>
      </c>
      <c r="U22" s="32" t="s">
        <v>101</v>
      </c>
      <c r="V22" s="33" t="s">
        <v>140</v>
      </c>
      <c r="W22" s="34">
        <v>0.47</v>
      </c>
      <c r="X22" s="33" t="s">
        <v>142</v>
      </c>
      <c r="Y22" s="35">
        <v>43131</v>
      </c>
      <c r="Z22" s="35">
        <v>43131</v>
      </c>
      <c r="AA22" s="36">
        <f t="shared" si="2"/>
        <v>8.8583811870799237E-2</v>
      </c>
      <c r="AB22" s="3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DA22" s="38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</row>
    <row r="23" spans="1:172" s="23" customFormat="1" ht="12.75" customHeight="1" x14ac:dyDescent="0.2">
      <c r="A23" s="26" t="s">
        <v>50</v>
      </c>
      <c r="B23" s="26" t="s">
        <v>80</v>
      </c>
      <c r="C23" s="26" t="s">
        <v>132</v>
      </c>
      <c r="D23" s="27">
        <v>26500000</v>
      </c>
      <c r="E23" s="27">
        <v>3000000</v>
      </c>
      <c r="F23" s="28">
        <v>41</v>
      </c>
      <c r="G23" s="28">
        <v>37</v>
      </c>
      <c r="H23" s="28">
        <f t="shared" si="0"/>
        <v>78</v>
      </c>
      <c r="I23" s="29">
        <v>21.8</v>
      </c>
      <c r="J23" s="29">
        <v>11.8</v>
      </c>
      <c r="K23" s="29">
        <v>11.2</v>
      </c>
      <c r="L23" s="29">
        <v>5</v>
      </c>
      <c r="M23" s="29">
        <v>7.4</v>
      </c>
      <c r="N23" s="29">
        <v>11</v>
      </c>
      <c r="O23" s="29">
        <v>10</v>
      </c>
      <c r="P23" s="29">
        <f t="shared" si="1"/>
        <v>78.199999999999989</v>
      </c>
      <c r="Q23" s="40"/>
      <c r="R23" s="31"/>
      <c r="S23" s="32" t="s">
        <v>101</v>
      </c>
      <c r="T23" s="33"/>
      <c r="U23" s="32" t="s">
        <v>102</v>
      </c>
      <c r="V23" s="33"/>
      <c r="W23" s="34">
        <v>0.57999999999999996</v>
      </c>
      <c r="X23" s="33"/>
      <c r="Y23" s="35">
        <v>43449</v>
      </c>
      <c r="Z23" s="33"/>
      <c r="AA23" s="36"/>
      <c r="AB23" s="3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DA23" s="38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</row>
    <row r="24" spans="1:172" s="23" customFormat="1" ht="12.75" customHeight="1" x14ac:dyDescent="0.2">
      <c r="A24" s="26" t="s">
        <v>56</v>
      </c>
      <c r="B24" s="26" t="s">
        <v>84</v>
      </c>
      <c r="C24" s="26" t="s">
        <v>127</v>
      </c>
      <c r="D24" s="27">
        <v>47704590</v>
      </c>
      <c r="E24" s="27">
        <v>6000000</v>
      </c>
      <c r="F24" s="28">
        <v>33</v>
      </c>
      <c r="G24" s="28">
        <v>37</v>
      </c>
      <c r="H24" s="28">
        <f t="shared" si="0"/>
        <v>70</v>
      </c>
      <c r="I24" s="29">
        <v>19</v>
      </c>
      <c r="J24" s="29">
        <v>12.6</v>
      </c>
      <c r="K24" s="29">
        <v>10.199999999999999</v>
      </c>
      <c r="L24" s="29">
        <v>5</v>
      </c>
      <c r="M24" s="29">
        <v>9</v>
      </c>
      <c r="N24" s="29">
        <v>12.8</v>
      </c>
      <c r="O24" s="29">
        <v>8.1999999999999993</v>
      </c>
      <c r="P24" s="29">
        <f t="shared" si="1"/>
        <v>76.8</v>
      </c>
      <c r="Q24" s="30"/>
      <c r="R24" s="31"/>
      <c r="S24" s="32" t="s">
        <v>101</v>
      </c>
      <c r="T24" s="33"/>
      <c r="U24" s="32" t="s">
        <v>102</v>
      </c>
      <c r="V24" s="33"/>
      <c r="W24" s="34">
        <v>0.46</v>
      </c>
      <c r="X24" s="33"/>
      <c r="Y24" s="35">
        <v>43555</v>
      </c>
      <c r="Z24" s="33"/>
      <c r="AA24" s="36"/>
      <c r="AB24" s="3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DA24" s="38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</row>
    <row r="25" spans="1:172" s="23" customFormat="1" ht="12.75" customHeight="1" x14ac:dyDescent="0.2">
      <c r="A25" s="26" t="s">
        <v>49</v>
      </c>
      <c r="B25" s="26" t="s">
        <v>79</v>
      </c>
      <c r="C25" s="26" t="s">
        <v>106</v>
      </c>
      <c r="D25" s="27">
        <v>271730000</v>
      </c>
      <c r="E25" s="27">
        <v>8000000</v>
      </c>
      <c r="F25" s="28">
        <v>35</v>
      </c>
      <c r="G25" s="28">
        <v>30</v>
      </c>
      <c r="H25" s="28">
        <f t="shared" si="0"/>
        <v>65</v>
      </c>
      <c r="I25" s="29">
        <v>19</v>
      </c>
      <c r="J25" s="29">
        <v>12.2</v>
      </c>
      <c r="K25" s="29">
        <v>11.8</v>
      </c>
      <c r="L25" s="29">
        <v>4.8</v>
      </c>
      <c r="M25" s="29">
        <v>8.8000000000000007</v>
      </c>
      <c r="N25" s="29">
        <v>13</v>
      </c>
      <c r="O25" s="29">
        <v>7</v>
      </c>
      <c r="P25" s="29">
        <f t="shared" si="1"/>
        <v>76.599999999999994</v>
      </c>
      <c r="Q25" s="30"/>
      <c r="R25" s="31"/>
      <c r="S25" s="32" t="s">
        <v>102</v>
      </c>
      <c r="T25" s="33"/>
      <c r="U25" s="32" t="s">
        <v>102</v>
      </c>
      <c r="V25" s="33"/>
      <c r="W25" s="39">
        <v>8.5199999999999998E-2</v>
      </c>
      <c r="X25" s="33"/>
      <c r="Y25" s="35">
        <v>43800</v>
      </c>
      <c r="Z25" s="33"/>
      <c r="AA25" s="36"/>
      <c r="AB25" s="3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DA25" s="38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</row>
    <row r="26" spans="1:172" s="23" customFormat="1" x14ac:dyDescent="0.2">
      <c r="A26" s="26" t="s">
        <v>44</v>
      </c>
      <c r="B26" s="26" t="s">
        <v>75</v>
      </c>
      <c r="C26" s="26" t="s">
        <v>104</v>
      </c>
      <c r="D26" s="27">
        <v>2942080</v>
      </c>
      <c r="E26" s="27">
        <v>800000</v>
      </c>
      <c r="F26" s="28"/>
      <c r="G26" s="28">
        <v>35</v>
      </c>
      <c r="H26" s="28">
        <f t="shared" si="0"/>
        <v>35</v>
      </c>
      <c r="I26" s="29">
        <v>20.2</v>
      </c>
      <c r="J26" s="29">
        <v>10.199999999999999</v>
      </c>
      <c r="K26" s="29">
        <v>11.2</v>
      </c>
      <c r="L26" s="29">
        <v>5</v>
      </c>
      <c r="M26" s="29">
        <v>8</v>
      </c>
      <c r="N26" s="29">
        <v>12.2</v>
      </c>
      <c r="O26" s="29">
        <v>8.1999999999999993</v>
      </c>
      <c r="P26" s="29">
        <f t="shared" si="1"/>
        <v>75</v>
      </c>
      <c r="Q26" s="30"/>
      <c r="R26" s="31"/>
      <c r="S26" s="32" t="s">
        <v>101</v>
      </c>
      <c r="T26" s="33"/>
      <c r="U26" s="32" t="s">
        <v>102</v>
      </c>
      <c r="V26" s="33"/>
      <c r="W26" s="34">
        <v>0.74</v>
      </c>
      <c r="X26" s="33"/>
      <c r="Y26" s="35">
        <v>43434</v>
      </c>
      <c r="Z26" s="33"/>
      <c r="AA26" s="36"/>
      <c r="AB26" s="3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DA26" s="38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</row>
    <row r="27" spans="1:172" s="23" customFormat="1" ht="12.75" customHeight="1" x14ac:dyDescent="0.2">
      <c r="A27" s="26" t="s">
        <v>66</v>
      </c>
      <c r="B27" s="26" t="s">
        <v>93</v>
      </c>
      <c r="C27" s="26" t="s">
        <v>114</v>
      </c>
      <c r="D27" s="27">
        <v>34471651</v>
      </c>
      <c r="E27" s="27">
        <v>3000000</v>
      </c>
      <c r="F27" s="28"/>
      <c r="G27" s="28">
        <v>33</v>
      </c>
      <c r="H27" s="28">
        <f t="shared" si="0"/>
        <v>33</v>
      </c>
      <c r="I27" s="29">
        <v>20.8</v>
      </c>
      <c r="J27" s="29">
        <v>10</v>
      </c>
      <c r="K27" s="29">
        <v>10.8</v>
      </c>
      <c r="L27" s="29">
        <v>4</v>
      </c>
      <c r="M27" s="29">
        <v>8</v>
      </c>
      <c r="N27" s="29">
        <v>12</v>
      </c>
      <c r="O27" s="29">
        <v>8.8000000000000007</v>
      </c>
      <c r="P27" s="29">
        <f t="shared" si="1"/>
        <v>74.399999999999991</v>
      </c>
      <c r="Q27" s="30"/>
      <c r="R27" s="31"/>
      <c r="S27" s="32"/>
      <c r="T27" s="33"/>
      <c r="U27" s="32" t="s">
        <v>102</v>
      </c>
      <c r="V27" s="33"/>
      <c r="W27" s="34">
        <v>0.47</v>
      </c>
      <c r="X27" s="33"/>
      <c r="Y27" s="35">
        <v>43435</v>
      </c>
      <c r="Z27" s="33"/>
      <c r="AA27" s="36"/>
      <c r="AB27" s="3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DA27" s="38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</row>
    <row r="28" spans="1:172" s="23" customFormat="1" ht="12.75" customHeight="1" x14ac:dyDescent="0.2">
      <c r="A28" s="26" t="s">
        <v>62</v>
      </c>
      <c r="B28" s="26" t="s">
        <v>76</v>
      </c>
      <c r="C28" s="26" t="s">
        <v>115</v>
      </c>
      <c r="D28" s="27">
        <v>37660134</v>
      </c>
      <c r="E28" s="27">
        <v>3000000</v>
      </c>
      <c r="F28" s="28">
        <v>55</v>
      </c>
      <c r="G28" s="28">
        <v>30</v>
      </c>
      <c r="H28" s="28">
        <f t="shared" si="0"/>
        <v>85</v>
      </c>
      <c r="I28" s="29">
        <v>17.2</v>
      </c>
      <c r="J28" s="29">
        <v>11.8</v>
      </c>
      <c r="K28" s="29">
        <v>10.4</v>
      </c>
      <c r="L28" s="29">
        <v>5</v>
      </c>
      <c r="M28" s="29">
        <v>9</v>
      </c>
      <c r="N28" s="29">
        <v>11</v>
      </c>
      <c r="O28" s="29">
        <v>9</v>
      </c>
      <c r="P28" s="29">
        <f t="shared" si="1"/>
        <v>73.400000000000006</v>
      </c>
      <c r="Q28" s="30"/>
      <c r="R28" s="31"/>
      <c r="S28" s="32" t="s">
        <v>101</v>
      </c>
      <c r="T28" s="33"/>
      <c r="U28" s="32" t="s">
        <v>102</v>
      </c>
      <c r="V28" s="33"/>
      <c r="W28" s="34">
        <v>0.68</v>
      </c>
      <c r="X28" s="33"/>
      <c r="Y28" s="35">
        <v>43646</v>
      </c>
      <c r="Z28" s="33"/>
      <c r="AA28" s="36"/>
      <c r="AB28" s="3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DA28" s="38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</row>
    <row r="29" spans="1:172" s="23" customFormat="1" ht="12.75" customHeight="1" x14ac:dyDescent="0.2">
      <c r="A29" s="26" t="s">
        <v>53</v>
      </c>
      <c r="B29" s="26" t="s">
        <v>82</v>
      </c>
      <c r="C29" s="26" t="s">
        <v>125</v>
      </c>
      <c r="D29" s="27">
        <v>16774011</v>
      </c>
      <c r="E29" s="27">
        <v>1400000</v>
      </c>
      <c r="F29" s="28"/>
      <c r="G29" s="28">
        <v>26</v>
      </c>
      <c r="H29" s="28">
        <f t="shared" si="0"/>
        <v>26</v>
      </c>
      <c r="I29" s="29">
        <v>18.2</v>
      </c>
      <c r="J29" s="29">
        <v>10.8</v>
      </c>
      <c r="K29" s="29">
        <v>10.4</v>
      </c>
      <c r="L29" s="29">
        <v>4.5999999999999996</v>
      </c>
      <c r="M29" s="29">
        <v>7.6</v>
      </c>
      <c r="N29" s="29">
        <v>11.2</v>
      </c>
      <c r="O29" s="29">
        <v>9.8000000000000007</v>
      </c>
      <c r="P29" s="29">
        <f t="shared" si="1"/>
        <v>72.599999999999994</v>
      </c>
      <c r="Q29" s="30"/>
      <c r="R29" s="31"/>
      <c r="S29" s="32" t="s">
        <v>101</v>
      </c>
      <c r="T29" s="33"/>
      <c r="U29" s="32" t="s">
        <v>102</v>
      </c>
      <c r="V29" s="33"/>
      <c r="W29" s="39">
        <v>0.8397</v>
      </c>
      <c r="X29" s="33"/>
      <c r="Y29" s="35">
        <v>44196</v>
      </c>
      <c r="Z29" s="33"/>
      <c r="AA29" s="36"/>
      <c r="AB29" s="3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DA29" s="38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</row>
    <row r="30" spans="1:172" s="23" customFormat="1" ht="12.75" customHeight="1" x14ac:dyDescent="0.2">
      <c r="A30" s="26" t="s">
        <v>70</v>
      </c>
      <c r="B30" s="26" t="s">
        <v>95</v>
      </c>
      <c r="C30" s="26" t="s">
        <v>119</v>
      </c>
      <c r="D30" s="27">
        <v>18553351</v>
      </c>
      <c r="E30" s="27">
        <v>2646700</v>
      </c>
      <c r="F30" s="28">
        <v>47</v>
      </c>
      <c r="G30" s="28">
        <v>33</v>
      </c>
      <c r="H30" s="28">
        <f t="shared" si="0"/>
        <v>80</v>
      </c>
      <c r="I30" s="29">
        <v>20.8</v>
      </c>
      <c r="J30" s="29">
        <v>10</v>
      </c>
      <c r="K30" s="29">
        <v>11.6</v>
      </c>
      <c r="L30" s="29">
        <v>4</v>
      </c>
      <c r="M30" s="29">
        <v>8</v>
      </c>
      <c r="N30" s="29">
        <v>9.4</v>
      </c>
      <c r="O30" s="29">
        <v>6</v>
      </c>
      <c r="P30" s="29">
        <f t="shared" si="1"/>
        <v>69.8</v>
      </c>
      <c r="Q30" s="30"/>
      <c r="R30" s="31"/>
      <c r="S30" s="32" t="s">
        <v>101</v>
      </c>
      <c r="T30" s="33"/>
      <c r="U30" s="32" t="s">
        <v>102</v>
      </c>
      <c r="V30" s="33"/>
      <c r="W30" s="34">
        <v>0.78</v>
      </c>
      <c r="X30" s="33"/>
      <c r="Y30" s="35">
        <v>43343</v>
      </c>
      <c r="Z30" s="33"/>
      <c r="AA30" s="36"/>
      <c r="AB30" s="3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DA30" s="38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</row>
    <row r="31" spans="1:172" s="23" customFormat="1" x14ac:dyDescent="0.2">
      <c r="A31" s="26" t="s">
        <v>59</v>
      </c>
      <c r="B31" s="26" t="s">
        <v>87</v>
      </c>
      <c r="C31" s="26" t="s">
        <v>120</v>
      </c>
      <c r="D31" s="27">
        <v>4018500</v>
      </c>
      <c r="E31" s="27">
        <v>850000</v>
      </c>
      <c r="F31" s="28">
        <v>51</v>
      </c>
      <c r="G31" s="28">
        <v>34</v>
      </c>
      <c r="H31" s="28">
        <f t="shared" si="0"/>
        <v>85</v>
      </c>
      <c r="I31" s="29">
        <v>18.8</v>
      </c>
      <c r="J31" s="29">
        <v>9.6</v>
      </c>
      <c r="K31" s="29">
        <v>10.4</v>
      </c>
      <c r="L31" s="29">
        <v>4</v>
      </c>
      <c r="M31" s="29">
        <v>7.8</v>
      </c>
      <c r="N31" s="29">
        <v>9</v>
      </c>
      <c r="O31" s="29">
        <v>9</v>
      </c>
      <c r="P31" s="29">
        <f t="shared" si="1"/>
        <v>68.599999999999994</v>
      </c>
      <c r="Q31" s="41"/>
      <c r="R31" s="42"/>
      <c r="S31" s="32" t="s">
        <v>101</v>
      </c>
      <c r="T31" s="33"/>
      <c r="U31" s="32" t="s">
        <v>101</v>
      </c>
      <c r="V31" s="33"/>
      <c r="W31" s="34">
        <v>0.62</v>
      </c>
      <c r="X31" s="33"/>
      <c r="Y31" s="35">
        <v>43666</v>
      </c>
      <c r="Z31" s="33"/>
      <c r="AA31" s="36"/>
      <c r="AB31" s="3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DA31" s="38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</row>
    <row r="32" spans="1:172" s="23" customFormat="1" ht="12.75" customHeight="1" x14ac:dyDescent="0.2">
      <c r="A32" s="26" t="s">
        <v>73</v>
      </c>
      <c r="B32" s="26" t="s">
        <v>98</v>
      </c>
      <c r="C32" s="26" t="s">
        <v>123</v>
      </c>
      <c r="D32" s="27">
        <v>3865000</v>
      </c>
      <c r="E32" s="27">
        <v>1000000</v>
      </c>
      <c r="F32" s="28"/>
      <c r="G32" s="28">
        <v>11</v>
      </c>
      <c r="H32" s="28">
        <f t="shared" si="0"/>
        <v>11</v>
      </c>
      <c r="I32" s="29">
        <v>23.6</v>
      </c>
      <c r="J32" s="29">
        <v>10</v>
      </c>
      <c r="K32" s="29">
        <v>12.6</v>
      </c>
      <c r="L32" s="29">
        <v>4</v>
      </c>
      <c r="M32" s="29">
        <v>6</v>
      </c>
      <c r="N32" s="29">
        <v>6.6</v>
      </c>
      <c r="O32" s="29">
        <v>5.6</v>
      </c>
      <c r="P32" s="29">
        <f t="shared" si="1"/>
        <v>68.400000000000006</v>
      </c>
      <c r="Q32" s="30"/>
      <c r="R32" s="31"/>
      <c r="S32" s="32" t="s">
        <v>101</v>
      </c>
      <c r="T32" s="33"/>
      <c r="U32" s="32" t="s">
        <v>101</v>
      </c>
      <c r="V32" s="33"/>
      <c r="W32" s="34">
        <v>0.62</v>
      </c>
      <c r="X32" s="33"/>
      <c r="Y32" s="35">
        <v>43250</v>
      </c>
      <c r="Z32" s="33"/>
      <c r="AA32" s="43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DA32" s="38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  <c r="FP32" s="17"/>
    </row>
    <row r="33" spans="1:172" s="23" customFormat="1" ht="12.75" customHeight="1" x14ac:dyDescent="0.2">
      <c r="A33" s="26" t="s">
        <v>63</v>
      </c>
      <c r="B33" s="26" t="s">
        <v>90</v>
      </c>
      <c r="C33" s="26" t="s">
        <v>122</v>
      </c>
      <c r="D33" s="27">
        <v>24885900</v>
      </c>
      <c r="E33" s="27">
        <v>2629500</v>
      </c>
      <c r="F33" s="28">
        <v>43</v>
      </c>
      <c r="G33" s="28"/>
      <c r="H33" s="28">
        <f t="shared" si="0"/>
        <v>43</v>
      </c>
      <c r="I33" s="29">
        <v>15.8</v>
      </c>
      <c r="J33" s="29">
        <v>10.199999999999999</v>
      </c>
      <c r="K33" s="29">
        <v>9.8000000000000007</v>
      </c>
      <c r="L33" s="29">
        <v>4</v>
      </c>
      <c r="M33" s="29">
        <v>9</v>
      </c>
      <c r="N33" s="29">
        <v>8.8000000000000007</v>
      </c>
      <c r="O33" s="29">
        <v>8</v>
      </c>
      <c r="P33" s="29">
        <f t="shared" si="1"/>
        <v>65.599999999999994</v>
      </c>
      <c r="Q33" s="40"/>
      <c r="R33" s="31"/>
      <c r="S33" s="32" t="s">
        <v>101</v>
      </c>
      <c r="T33" s="33"/>
      <c r="U33" s="32" t="s">
        <v>102</v>
      </c>
      <c r="V33" s="33"/>
      <c r="W33" s="34">
        <v>0.73</v>
      </c>
      <c r="X33" s="33"/>
      <c r="Y33" s="35">
        <v>43375</v>
      </c>
      <c r="Z33" s="33"/>
      <c r="AA33" s="36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DA33" s="38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/>
      <c r="FM33" s="17"/>
      <c r="FN33" s="17"/>
      <c r="FO33" s="17"/>
      <c r="FP33" s="17"/>
    </row>
    <row r="34" spans="1:172" s="23" customFormat="1" ht="12.75" customHeight="1" x14ac:dyDescent="0.2">
      <c r="A34" s="26" t="s">
        <v>71</v>
      </c>
      <c r="B34" s="26" t="s">
        <v>96</v>
      </c>
      <c r="C34" s="26" t="s">
        <v>112</v>
      </c>
      <c r="D34" s="27">
        <v>14885000</v>
      </c>
      <c r="E34" s="27">
        <v>2700000</v>
      </c>
      <c r="F34" s="28"/>
      <c r="G34" s="28"/>
      <c r="H34" s="28">
        <f t="shared" si="0"/>
        <v>0</v>
      </c>
      <c r="I34" s="29">
        <v>15.8</v>
      </c>
      <c r="J34" s="29">
        <v>9.4</v>
      </c>
      <c r="K34" s="29">
        <v>8.6</v>
      </c>
      <c r="L34" s="29">
        <v>4</v>
      </c>
      <c r="M34" s="29">
        <v>8.8000000000000007</v>
      </c>
      <c r="N34" s="29">
        <v>10.4</v>
      </c>
      <c r="O34" s="29">
        <v>8</v>
      </c>
      <c r="P34" s="29">
        <f t="shared" si="1"/>
        <v>65</v>
      </c>
      <c r="Q34" s="40"/>
      <c r="R34" s="31"/>
      <c r="S34" s="32" t="s">
        <v>101</v>
      </c>
      <c r="T34" s="33"/>
      <c r="U34" s="32" t="s">
        <v>102</v>
      </c>
      <c r="V34" s="33"/>
      <c r="W34" s="34">
        <v>0.77</v>
      </c>
      <c r="X34" s="33"/>
      <c r="Y34" s="35">
        <v>44196</v>
      </c>
      <c r="Z34" s="33"/>
      <c r="AA34" s="36"/>
      <c r="AB34" s="3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DA34" s="38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  <c r="FL34" s="17"/>
      <c r="FM34" s="17"/>
      <c r="FN34" s="17"/>
      <c r="FO34" s="17"/>
      <c r="FP34" s="17"/>
    </row>
    <row r="35" spans="1:172" s="23" customFormat="1" ht="12.75" customHeight="1" x14ac:dyDescent="0.2">
      <c r="A35" s="26" t="s">
        <v>46</v>
      </c>
      <c r="B35" s="26" t="s">
        <v>100</v>
      </c>
      <c r="C35" s="26" t="s">
        <v>107</v>
      </c>
      <c r="D35" s="27">
        <v>9346751</v>
      </c>
      <c r="E35" s="27">
        <v>2000000</v>
      </c>
      <c r="F35" s="28">
        <v>30</v>
      </c>
      <c r="G35" s="28">
        <v>29</v>
      </c>
      <c r="H35" s="28">
        <f t="shared" si="0"/>
        <v>59</v>
      </c>
      <c r="I35" s="29">
        <v>14.4</v>
      </c>
      <c r="J35" s="29">
        <v>10.4</v>
      </c>
      <c r="K35" s="29">
        <v>8.4</v>
      </c>
      <c r="L35" s="29">
        <v>3.6</v>
      </c>
      <c r="M35" s="29">
        <v>8</v>
      </c>
      <c r="N35" s="29">
        <v>9</v>
      </c>
      <c r="O35" s="29">
        <v>9</v>
      </c>
      <c r="P35" s="29">
        <f t="shared" si="1"/>
        <v>62.800000000000004</v>
      </c>
      <c r="Q35" s="30"/>
      <c r="R35" s="31"/>
      <c r="S35" s="32" t="s">
        <v>101</v>
      </c>
      <c r="T35" s="33"/>
      <c r="U35" s="32" t="s">
        <v>102</v>
      </c>
      <c r="V35" s="33"/>
      <c r="W35" s="34">
        <v>0.75</v>
      </c>
      <c r="X35" s="33"/>
      <c r="Y35" s="35">
        <v>43205</v>
      </c>
      <c r="Z35" s="33"/>
      <c r="AA35" s="36"/>
      <c r="AB35" s="3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DA35" s="38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17"/>
      <c r="FH35" s="17"/>
      <c r="FI35" s="17"/>
      <c r="FJ35" s="17"/>
      <c r="FK35" s="17"/>
      <c r="FL35" s="17"/>
      <c r="FM35" s="17"/>
      <c r="FN35" s="17"/>
      <c r="FO35" s="17"/>
      <c r="FP35" s="17"/>
    </row>
    <row r="36" spans="1:172" s="23" customFormat="1" ht="12.75" customHeight="1" x14ac:dyDescent="0.2">
      <c r="A36" s="26" t="s">
        <v>57</v>
      </c>
      <c r="B36" s="26" t="s">
        <v>85</v>
      </c>
      <c r="C36" s="26" t="s">
        <v>113</v>
      </c>
      <c r="D36" s="27">
        <v>57682387</v>
      </c>
      <c r="E36" s="27">
        <v>4500000</v>
      </c>
      <c r="F36" s="28"/>
      <c r="G36" s="28">
        <v>36</v>
      </c>
      <c r="H36" s="28">
        <f t="shared" si="0"/>
        <v>36</v>
      </c>
      <c r="I36" s="29">
        <v>11.8</v>
      </c>
      <c r="J36" s="29">
        <v>11.4</v>
      </c>
      <c r="K36" s="29">
        <v>7</v>
      </c>
      <c r="L36" s="29">
        <v>4</v>
      </c>
      <c r="M36" s="29">
        <v>6.4</v>
      </c>
      <c r="N36" s="29">
        <v>10</v>
      </c>
      <c r="O36" s="29">
        <v>9.8000000000000007</v>
      </c>
      <c r="P36" s="29">
        <f t="shared" si="1"/>
        <v>60.400000000000006</v>
      </c>
      <c r="Q36" s="30"/>
      <c r="R36" s="31"/>
      <c r="S36" s="32" t="s">
        <v>101</v>
      </c>
      <c r="T36" s="33"/>
      <c r="U36" s="32" t="s">
        <v>102</v>
      </c>
      <c r="V36" s="33"/>
      <c r="W36" s="34">
        <v>0.7</v>
      </c>
      <c r="X36" s="33"/>
      <c r="Y36" s="35">
        <v>43787</v>
      </c>
      <c r="Z36" s="33"/>
      <c r="AA36" s="36"/>
      <c r="AB36" s="3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DA36" s="38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7"/>
      <c r="FK36" s="17"/>
      <c r="FL36" s="17"/>
      <c r="FM36" s="17"/>
      <c r="FN36" s="17"/>
      <c r="FO36" s="17"/>
      <c r="FP36" s="17"/>
    </row>
    <row r="37" spans="1:172" s="23" customFormat="1" ht="12.75" customHeight="1" x14ac:dyDescent="0.2">
      <c r="A37" s="26" t="s">
        <v>69</v>
      </c>
      <c r="B37" s="26" t="s">
        <v>95</v>
      </c>
      <c r="C37" s="26" t="s">
        <v>126</v>
      </c>
      <c r="D37" s="44" t="s">
        <v>99</v>
      </c>
      <c r="E37" s="27">
        <v>1850000</v>
      </c>
      <c r="F37" s="28">
        <v>28</v>
      </c>
      <c r="G37" s="28">
        <v>27</v>
      </c>
      <c r="H37" s="28">
        <f t="shared" si="0"/>
        <v>55</v>
      </c>
      <c r="I37" s="29">
        <v>14.6</v>
      </c>
      <c r="J37" s="29">
        <v>8.6</v>
      </c>
      <c r="K37" s="29">
        <v>8.6</v>
      </c>
      <c r="L37" s="29">
        <v>4</v>
      </c>
      <c r="M37" s="29">
        <v>7</v>
      </c>
      <c r="N37" s="29">
        <v>9.1999999999999993</v>
      </c>
      <c r="O37" s="29">
        <v>6</v>
      </c>
      <c r="P37" s="29">
        <f t="shared" si="1"/>
        <v>58</v>
      </c>
      <c r="Q37" s="30"/>
      <c r="R37" s="31"/>
      <c r="S37" s="32" t="s">
        <v>101</v>
      </c>
      <c r="T37" s="33"/>
      <c r="U37" s="32" t="s">
        <v>102</v>
      </c>
      <c r="V37" s="33"/>
      <c r="W37" s="34">
        <v>0.68</v>
      </c>
      <c r="X37" s="33"/>
      <c r="Y37" s="35">
        <v>43374</v>
      </c>
      <c r="Z37" s="33"/>
      <c r="AA37" s="36"/>
      <c r="AB37" s="3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DA37" s="38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  <c r="FF37" s="17"/>
      <c r="FG37" s="17"/>
      <c r="FH37" s="17"/>
      <c r="FI37" s="17"/>
      <c r="FJ37" s="17"/>
      <c r="FK37" s="17"/>
      <c r="FL37" s="17"/>
      <c r="FM37" s="17"/>
      <c r="FN37" s="17"/>
      <c r="FO37" s="17"/>
      <c r="FP37" s="17"/>
    </row>
    <row r="38" spans="1:172" s="23" customFormat="1" ht="12.75" customHeight="1" x14ac:dyDescent="0.2">
      <c r="A38" s="26" t="s">
        <v>54</v>
      </c>
      <c r="B38" s="26" t="s">
        <v>82</v>
      </c>
      <c r="C38" s="26" t="s">
        <v>128</v>
      </c>
      <c r="D38" s="27">
        <v>4570940</v>
      </c>
      <c r="E38" s="27">
        <v>900000</v>
      </c>
      <c r="F38" s="28">
        <v>50</v>
      </c>
      <c r="G38" s="28">
        <v>17</v>
      </c>
      <c r="H38" s="28">
        <f t="shared" si="0"/>
        <v>67</v>
      </c>
      <c r="I38" s="29">
        <v>13.8</v>
      </c>
      <c r="J38" s="29">
        <v>7.8</v>
      </c>
      <c r="K38" s="29">
        <v>7.6</v>
      </c>
      <c r="L38" s="29">
        <v>3.8</v>
      </c>
      <c r="M38" s="29">
        <v>7</v>
      </c>
      <c r="N38" s="29">
        <v>7.2</v>
      </c>
      <c r="O38" s="29">
        <v>9.8000000000000007</v>
      </c>
      <c r="P38" s="29">
        <f t="shared" si="1"/>
        <v>57</v>
      </c>
      <c r="Q38" s="30"/>
      <c r="R38" s="31"/>
      <c r="S38" s="32" t="s">
        <v>101</v>
      </c>
      <c r="T38" s="33"/>
      <c r="U38" s="32" t="s">
        <v>102</v>
      </c>
      <c r="V38" s="33"/>
      <c r="W38" s="39">
        <v>0.51519999999999999</v>
      </c>
      <c r="X38" s="33"/>
      <c r="Y38" s="35">
        <v>43769</v>
      </c>
      <c r="Z38" s="33"/>
      <c r="AA38" s="36"/>
      <c r="AB38" s="3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DA38" s="38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7"/>
      <c r="EJ38" s="17"/>
      <c r="EK38" s="17"/>
      <c r="EL38" s="17"/>
      <c r="EM38" s="17"/>
      <c r="EN38" s="17"/>
      <c r="EO38" s="17"/>
      <c r="EP38" s="17"/>
      <c r="EQ38" s="17"/>
      <c r="ER38" s="17"/>
      <c r="ES38" s="17"/>
      <c r="ET38" s="17"/>
      <c r="EU38" s="17"/>
      <c r="EV38" s="17"/>
      <c r="EW38" s="17"/>
      <c r="EX38" s="17"/>
      <c r="EY38" s="17"/>
      <c r="EZ38" s="17"/>
      <c r="FA38" s="17"/>
      <c r="FB38" s="17"/>
      <c r="FC38" s="17"/>
      <c r="FD38" s="17"/>
      <c r="FE38" s="17"/>
      <c r="FF38" s="17"/>
      <c r="FG38" s="17"/>
      <c r="FH38" s="17"/>
      <c r="FI38" s="17"/>
      <c r="FJ38" s="17"/>
      <c r="FK38" s="17"/>
      <c r="FL38" s="17"/>
      <c r="FM38" s="17"/>
      <c r="FN38" s="17"/>
      <c r="FO38" s="17"/>
      <c r="FP38" s="17"/>
    </row>
    <row r="39" spans="1:172" s="23" customFormat="1" x14ac:dyDescent="0.2">
      <c r="A39" s="26" t="s">
        <v>47</v>
      </c>
      <c r="B39" s="26" t="s">
        <v>77</v>
      </c>
      <c r="C39" s="26" t="s">
        <v>108</v>
      </c>
      <c r="D39" s="27">
        <v>39139615</v>
      </c>
      <c r="E39" s="27">
        <v>3500000</v>
      </c>
      <c r="F39" s="28">
        <v>49</v>
      </c>
      <c r="G39" s="28"/>
      <c r="H39" s="28">
        <f t="shared" si="0"/>
        <v>49</v>
      </c>
      <c r="I39" s="29">
        <v>11.2</v>
      </c>
      <c r="J39" s="29">
        <v>11.8</v>
      </c>
      <c r="K39" s="29">
        <v>6.8</v>
      </c>
      <c r="L39" s="29">
        <v>4</v>
      </c>
      <c r="M39" s="29">
        <v>7</v>
      </c>
      <c r="N39" s="29">
        <v>7</v>
      </c>
      <c r="O39" s="29">
        <v>9</v>
      </c>
      <c r="P39" s="29">
        <f t="shared" si="1"/>
        <v>56.8</v>
      </c>
      <c r="Q39" s="30"/>
      <c r="R39" s="31"/>
      <c r="S39" s="32" t="s">
        <v>101</v>
      </c>
      <c r="T39" s="33"/>
      <c r="U39" s="32" t="s">
        <v>102</v>
      </c>
      <c r="V39" s="33"/>
      <c r="W39" s="34">
        <v>0.6</v>
      </c>
      <c r="X39" s="33"/>
      <c r="Y39" s="35">
        <v>43485</v>
      </c>
      <c r="Z39" s="33"/>
      <c r="AA39" s="36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DA39" s="38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</row>
    <row r="40" spans="1:172" s="23" customFormat="1" ht="12.75" customHeight="1" x14ac:dyDescent="0.2">
      <c r="A40" s="26" t="s">
        <v>68</v>
      </c>
      <c r="B40" s="26" t="s">
        <v>94</v>
      </c>
      <c r="C40" s="26" t="s">
        <v>116</v>
      </c>
      <c r="D40" s="27">
        <v>19637891</v>
      </c>
      <c r="E40" s="27">
        <v>3253490</v>
      </c>
      <c r="F40" s="28">
        <v>16</v>
      </c>
      <c r="G40" s="28">
        <v>34</v>
      </c>
      <c r="H40" s="28">
        <f t="shared" si="0"/>
        <v>50</v>
      </c>
      <c r="I40" s="29">
        <v>13</v>
      </c>
      <c r="J40" s="29">
        <v>8.6</v>
      </c>
      <c r="K40" s="29">
        <v>7.8</v>
      </c>
      <c r="L40" s="29">
        <v>4</v>
      </c>
      <c r="M40" s="29">
        <v>9</v>
      </c>
      <c r="N40" s="29">
        <v>8.1999999999999993</v>
      </c>
      <c r="O40" s="29">
        <v>6</v>
      </c>
      <c r="P40" s="29">
        <f t="shared" si="1"/>
        <v>56.600000000000009</v>
      </c>
      <c r="Q40" s="30"/>
      <c r="R40" s="31"/>
      <c r="S40" s="32" t="s">
        <v>101</v>
      </c>
      <c r="T40" s="33"/>
      <c r="U40" s="32" t="s">
        <v>102</v>
      </c>
      <c r="V40" s="33"/>
      <c r="W40" s="34">
        <v>0.57999999999999996</v>
      </c>
      <c r="X40" s="33"/>
      <c r="Y40" s="35">
        <v>43524</v>
      </c>
      <c r="Z40" s="33"/>
      <c r="AA40" s="36"/>
      <c r="AB40" s="3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DA40" s="38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</row>
    <row r="41" spans="1:172" s="23" customFormat="1" ht="12.75" customHeight="1" x14ac:dyDescent="0.2">
      <c r="A41" s="26" t="s">
        <v>74</v>
      </c>
      <c r="B41" s="26" t="s">
        <v>98</v>
      </c>
      <c r="C41" s="26" t="s">
        <v>124</v>
      </c>
      <c r="D41" s="27">
        <v>9757691</v>
      </c>
      <c r="E41" s="27">
        <v>976394</v>
      </c>
      <c r="F41" s="28">
        <v>27</v>
      </c>
      <c r="G41" s="28">
        <v>36</v>
      </c>
      <c r="H41" s="28">
        <f t="shared" si="0"/>
        <v>63</v>
      </c>
      <c r="I41" s="29">
        <v>16.399999999999999</v>
      </c>
      <c r="J41" s="29">
        <v>8.4</v>
      </c>
      <c r="K41" s="29">
        <v>10</v>
      </c>
      <c r="L41" s="29">
        <v>3.8</v>
      </c>
      <c r="M41" s="29">
        <v>6</v>
      </c>
      <c r="N41" s="29">
        <v>5.6</v>
      </c>
      <c r="O41" s="29">
        <v>5.6</v>
      </c>
      <c r="P41" s="29">
        <f t="shared" si="1"/>
        <v>55.8</v>
      </c>
      <c r="Q41" s="30"/>
      <c r="R41" s="31"/>
      <c r="S41" s="32" t="s">
        <v>101</v>
      </c>
      <c r="T41" s="33"/>
      <c r="U41" s="32" t="s">
        <v>102</v>
      </c>
      <c r="V41" s="33"/>
      <c r="W41" s="34">
        <v>0.67</v>
      </c>
      <c r="X41" s="33"/>
      <c r="Y41" s="35">
        <v>43419</v>
      </c>
      <c r="Z41" s="33"/>
      <c r="AA41" s="43"/>
      <c r="AB41" s="3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DA41" s="38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</row>
    <row r="42" spans="1:172" s="23" customFormat="1" ht="12.75" customHeight="1" x14ac:dyDescent="0.2">
      <c r="A42" s="26" t="s">
        <v>64</v>
      </c>
      <c r="B42" s="26" t="s">
        <v>91</v>
      </c>
      <c r="C42" s="26" t="s">
        <v>117</v>
      </c>
      <c r="D42" s="27">
        <v>4587350</v>
      </c>
      <c r="E42" s="27">
        <v>608154</v>
      </c>
      <c r="F42" s="28"/>
      <c r="G42" s="28"/>
      <c r="H42" s="28">
        <f t="shared" si="0"/>
        <v>0</v>
      </c>
      <c r="I42" s="29">
        <v>9.6</v>
      </c>
      <c r="J42" s="29">
        <v>8.4</v>
      </c>
      <c r="K42" s="29">
        <v>6</v>
      </c>
      <c r="L42" s="29">
        <v>4</v>
      </c>
      <c r="M42" s="29">
        <v>7.8</v>
      </c>
      <c r="N42" s="29">
        <v>7</v>
      </c>
      <c r="O42" s="29">
        <v>6.6</v>
      </c>
      <c r="P42" s="29">
        <f t="shared" si="1"/>
        <v>49.4</v>
      </c>
      <c r="Q42" s="30"/>
      <c r="R42" s="31"/>
      <c r="S42" s="32" t="s">
        <v>102</v>
      </c>
      <c r="T42" s="33"/>
      <c r="U42" s="32" t="s">
        <v>102</v>
      </c>
      <c r="V42" s="33"/>
      <c r="W42" s="39">
        <v>0.3967</v>
      </c>
      <c r="X42" s="33"/>
      <c r="Y42" s="35">
        <v>43131</v>
      </c>
      <c r="Z42" s="33"/>
      <c r="AA42" s="36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DA42" s="38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</row>
    <row r="43" spans="1:172" s="23" customFormat="1" ht="12.75" customHeight="1" x14ac:dyDescent="0.2">
      <c r="A43" s="26" t="s">
        <v>67</v>
      </c>
      <c r="B43" s="26" t="s">
        <v>93</v>
      </c>
      <c r="C43" s="26" t="s">
        <v>118</v>
      </c>
      <c r="D43" s="27">
        <v>46121378</v>
      </c>
      <c r="E43" s="27">
        <v>3000000</v>
      </c>
      <c r="F43" s="28">
        <v>40</v>
      </c>
      <c r="G43" s="28">
        <v>35</v>
      </c>
      <c r="H43" s="28">
        <f t="shared" si="0"/>
        <v>75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9">
        <f t="shared" si="1"/>
        <v>0</v>
      </c>
      <c r="Q43" s="30"/>
      <c r="R43" s="31" t="s">
        <v>103</v>
      </c>
      <c r="S43" s="32" t="s">
        <v>101</v>
      </c>
      <c r="T43" s="33"/>
      <c r="U43" s="32" t="s">
        <v>102</v>
      </c>
      <c r="V43" s="33"/>
      <c r="W43" s="34">
        <v>0.57999999999999996</v>
      </c>
      <c r="X43" s="33"/>
      <c r="Y43" s="35">
        <v>43435</v>
      </c>
      <c r="Z43" s="33"/>
      <c r="AA43" s="36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DA43" s="38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</row>
    <row r="44" spans="1:172" x14ac:dyDescent="0.3">
      <c r="D44" s="45">
        <f>SUM(D13:D43)</f>
        <v>1035241999.6099999</v>
      </c>
      <c r="E44" s="45">
        <f>SUM(E13:E43)</f>
        <v>81314318</v>
      </c>
      <c r="Q44" s="46">
        <f>SUM(Q13:Q43)</f>
        <v>20000000</v>
      </c>
    </row>
    <row r="45" spans="1:172" x14ac:dyDescent="0.3">
      <c r="E45" s="45"/>
      <c r="F45" s="45"/>
      <c r="P45" s="17" t="s">
        <v>28</v>
      </c>
      <c r="Q45" s="46">
        <f>20000000-Q44</f>
        <v>0</v>
      </c>
    </row>
  </sheetData>
  <dataValidations count="2">
    <dataValidation type="whole" showInputMessage="1" showErrorMessage="1" errorTitle="ZNOVU A LÉPE" error="To je móóóóóóc!!!!" sqref="J14:O43">
      <formula1>0</formula1>
      <formula2>15</formula2>
    </dataValidation>
    <dataValidation type="whole" allowBlank="1" showInputMessage="1" showErrorMessage="1" errorTitle="ZNOVU A LÉPE" error="To je móóóóóóc!!!!" sqref="I14:I43">
      <formula1>0</formula1>
      <formula2>30</formula2>
    </dataValidation>
  </dataValidations>
  <pageMargins left="0.7" right="0.7" top="0.78740157499999996" bottom="0.78740157499999996" header="0.3" footer="0.3"/>
  <pageSetup scale="3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45"/>
  <sheetViews>
    <sheetView zoomScale="90" zoomScaleNormal="90" workbookViewId="0"/>
  </sheetViews>
  <sheetFormatPr defaultColWidth="9.109375" defaultRowHeight="12" x14ac:dyDescent="0.3"/>
  <cols>
    <col min="1" max="1" width="11.6640625" style="1" customWidth="1"/>
    <col min="2" max="2" width="30" style="1" bestFit="1" customWidth="1"/>
    <col min="3" max="3" width="43.6640625" style="1" customWidth="1"/>
    <col min="4" max="4" width="20.109375" style="1" customWidth="1"/>
    <col min="5" max="5" width="15" style="1" customWidth="1"/>
    <col min="6" max="6" width="11" style="7" customWidth="1"/>
    <col min="7" max="8" width="9.33203125" style="1" customWidth="1"/>
    <col min="9" max="9" width="9.6640625" style="1" customWidth="1"/>
    <col min="10" max="16" width="9.33203125" style="1" customWidth="1"/>
    <col min="17" max="16384" width="9.109375" style="1"/>
  </cols>
  <sheetData>
    <row r="1" spans="1:80" ht="38.25" customHeight="1" x14ac:dyDescent="0.3">
      <c r="A1" s="4" t="s">
        <v>43</v>
      </c>
    </row>
    <row r="2" spans="1:80" ht="12.6" x14ac:dyDescent="0.3">
      <c r="A2" s="2" t="s">
        <v>36</v>
      </c>
      <c r="D2" s="2" t="s">
        <v>0</v>
      </c>
    </row>
    <row r="3" spans="1:80" ht="12.6" x14ac:dyDescent="0.3">
      <c r="A3" s="2" t="s">
        <v>27</v>
      </c>
      <c r="D3" s="1" t="s">
        <v>40</v>
      </c>
    </row>
    <row r="4" spans="1:80" ht="12.6" x14ac:dyDescent="0.3">
      <c r="A4" s="2" t="s">
        <v>37</v>
      </c>
      <c r="D4" s="1" t="s">
        <v>41</v>
      </c>
    </row>
    <row r="5" spans="1:80" ht="12.6" x14ac:dyDescent="0.3">
      <c r="A5" s="2" t="s">
        <v>38</v>
      </c>
      <c r="D5" s="1" t="s">
        <v>42</v>
      </c>
    </row>
    <row r="6" spans="1:80" ht="12.6" x14ac:dyDescent="0.3">
      <c r="A6" s="2" t="s">
        <v>39</v>
      </c>
    </row>
    <row r="7" spans="1:80" ht="12.6" x14ac:dyDescent="0.3">
      <c r="A7" s="2" t="s">
        <v>33</v>
      </c>
    </row>
    <row r="8" spans="1:80" ht="12.6" x14ac:dyDescent="0.3">
      <c r="A8" s="1" t="s">
        <v>35</v>
      </c>
    </row>
    <row r="10" spans="1:80" ht="12.6" x14ac:dyDescent="0.3">
      <c r="A10" s="2"/>
    </row>
    <row r="11" spans="1:80" ht="45.75" customHeight="1" x14ac:dyDescent="0.3">
      <c r="A11" s="3" t="s">
        <v>1</v>
      </c>
      <c r="B11" s="3" t="s">
        <v>2</v>
      </c>
      <c r="C11" s="3" t="s">
        <v>26</v>
      </c>
      <c r="D11" s="3" t="s">
        <v>19</v>
      </c>
      <c r="E11" s="8" t="s">
        <v>3</v>
      </c>
      <c r="F11" s="3" t="s">
        <v>4</v>
      </c>
      <c r="G11" s="3" t="s">
        <v>5</v>
      </c>
      <c r="H11" s="3" t="s">
        <v>6</v>
      </c>
      <c r="I11" s="3" t="s">
        <v>22</v>
      </c>
      <c r="J11" s="3" t="s">
        <v>20</v>
      </c>
      <c r="K11" s="3" t="s">
        <v>23</v>
      </c>
      <c r="L11" s="3" t="s">
        <v>7</v>
      </c>
      <c r="M11" s="3" t="s">
        <v>8</v>
      </c>
      <c r="N11" s="3" t="s">
        <v>34</v>
      </c>
      <c r="O11" s="3" t="s">
        <v>9</v>
      </c>
      <c r="P11" s="3" t="s">
        <v>10</v>
      </c>
    </row>
    <row r="12" spans="1:80" ht="16.5" customHeight="1" x14ac:dyDescent="0.3">
      <c r="A12" s="10"/>
      <c r="B12" s="10"/>
      <c r="C12" s="3"/>
      <c r="D12" s="3"/>
      <c r="E12" s="8"/>
      <c r="F12" s="3"/>
      <c r="G12" s="3"/>
      <c r="H12" s="10"/>
      <c r="I12" s="3" t="s">
        <v>29</v>
      </c>
      <c r="J12" s="3" t="s">
        <v>30</v>
      </c>
      <c r="K12" s="3" t="s">
        <v>30</v>
      </c>
      <c r="L12" s="3" t="s">
        <v>31</v>
      </c>
      <c r="M12" s="3" t="s">
        <v>32</v>
      </c>
      <c r="N12" s="3" t="s">
        <v>30</v>
      </c>
      <c r="O12" s="3" t="s">
        <v>32</v>
      </c>
      <c r="P12" s="3"/>
    </row>
    <row r="13" spans="1:80" s="10" customFormat="1" ht="12.75" customHeight="1" x14ac:dyDescent="0.2">
      <c r="A13" s="11" t="s">
        <v>44</v>
      </c>
      <c r="B13" s="11" t="s">
        <v>75</v>
      </c>
      <c r="C13" s="11" t="s">
        <v>104</v>
      </c>
      <c r="D13" s="12">
        <v>2942080</v>
      </c>
      <c r="E13" s="12">
        <v>800000</v>
      </c>
      <c r="F13" s="9"/>
      <c r="G13" s="9">
        <v>35</v>
      </c>
      <c r="H13" s="9">
        <f t="shared" ref="H13:H43" si="0">SUM(F13:G13)</f>
        <v>35</v>
      </c>
      <c r="I13" s="6">
        <v>20</v>
      </c>
      <c r="J13" s="6">
        <v>10</v>
      </c>
      <c r="K13" s="6">
        <v>12</v>
      </c>
      <c r="L13" s="6">
        <v>5</v>
      </c>
      <c r="M13" s="6">
        <v>8</v>
      </c>
      <c r="N13" s="6">
        <v>12</v>
      </c>
      <c r="O13" s="6">
        <v>8</v>
      </c>
      <c r="P13" s="13">
        <f t="shared" ref="P13:P43" si="1">SUM(I13:O13)</f>
        <v>75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</row>
    <row r="14" spans="1:80" s="10" customFormat="1" ht="12.75" customHeight="1" x14ac:dyDescent="0.2">
      <c r="A14" s="11" t="s">
        <v>45</v>
      </c>
      <c r="B14" s="11" t="s">
        <v>76</v>
      </c>
      <c r="C14" s="11" t="s">
        <v>105</v>
      </c>
      <c r="D14" s="12">
        <v>35829245</v>
      </c>
      <c r="E14" s="12">
        <v>3992100</v>
      </c>
      <c r="F14" s="9">
        <v>52</v>
      </c>
      <c r="G14" s="9">
        <v>38</v>
      </c>
      <c r="H14" s="9">
        <f t="shared" si="0"/>
        <v>90</v>
      </c>
      <c r="I14" s="6">
        <v>22</v>
      </c>
      <c r="J14" s="6">
        <v>12</v>
      </c>
      <c r="K14" s="6">
        <v>11</v>
      </c>
      <c r="L14" s="6">
        <v>5</v>
      </c>
      <c r="M14" s="6">
        <v>9</v>
      </c>
      <c r="N14" s="6">
        <v>13</v>
      </c>
      <c r="O14" s="6">
        <v>9</v>
      </c>
      <c r="P14" s="13">
        <f t="shared" si="1"/>
        <v>81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</row>
    <row r="15" spans="1:80" s="10" customFormat="1" ht="12.75" customHeight="1" x14ac:dyDescent="0.2">
      <c r="A15" s="11" t="s">
        <v>49</v>
      </c>
      <c r="B15" s="11" t="s">
        <v>79</v>
      </c>
      <c r="C15" s="11" t="s">
        <v>106</v>
      </c>
      <c r="D15" s="12">
        <v>271730000</v>
      </c>
      <c r="E15" s="12">
        <v>8000000</v>
      </c>
      <c r="F15" s="9">
        <v>35</v>
      </c>
      <c r="G15" s="9">
        <v>30</v>
      </c>
      <c r="H15" s="9">
        <f t="shared" si="0"/>
        <v>65</v>
      </c>
      <c r="I15" s="6">
        <v>20</v>
      </c>
      <c r="J15" s="6">
        <v>12</v>
      </c>
      <c r="K15" s="6">
        <v>12</v>
      </c>
      <c r="L15" s="6">
        <v>5</v>
      </c>
      <c r="M15" s="6">
        <v>9</v>
      </c>
      <c r="N15" s="6">
        <v>13</v>
      </c>
      <c r="O15" s="6">
        <v>7</v>
      </c>
      <c r="P15" s="13">
        <f t="shared" si="1"/>
        <v>78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</row>
    <row r="16" spans="1:80" s="10" customFormat="1" ht="12.75" customHeight="1" x14ac:dyDescent="0.2">
      <c r="A16" s="11" t="s">
        <v>46</v>
      </c>
      <c r="B16" s="11" t="s">
        <v>100</v>
      </c>
      <c r="C16" s="11" t="s">
        <v>107</v>
      </c>
      <c r="D16" s="12">
        <v>9346751</v>
      </c>
      <c r="E16" s="12">
        <v>2000000</v>
      </c>
      <c r="F16" s="9">
        <v>30</v>
      </c>
      <c r="G16" s="9">
        <v>29</v>
      </c>
      <c r="H16" s="9">
        <f t="shared" si="0"/>
        <v>59</v>
      </c>
      <c r="I16" s="6">
        <v>12</v>
      </c>
      <c r="J16" s="6">
        <v>10</v>
      </c>
      <c r="K16" s="6">
        <v>7</v>
      </c>
      <c r="L16" s="6">
        <v>4</v>
      </c>
      <c r="M16" s="6">
        <v>8</v>
      </c>
      <c r="N16" s="6">
        <v>9</v>
      </c>
      <c r="O16" s="6">
        <v>9</v>
      </c>
      <c r="P16" s="13">
        <f t="shared" si="1"/>
        <v>59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</row>
    <row r="17" spans="1:80" s="10" customFormat="1" ht="12.75" customHeight="1" x14ac:dyDescent="0.2">
      <c r="A17" s="11" t="s">
        <v>47</v>
      </c>
      <c r="B17" s="11" t="s">
        <v>77</v>
      </c>
      <c r="C17" s="11" t="s">
        <v>108</v>
      </c>
      <c r="D17" s="12">
        <v>39139615</v>
      </c>
      <c r="E17" s="12">
        <v>3500000</v>
      </c>
      <c r="F17" s="9">
        <v>49</v>
      </c>
      <c r="G17" s="9"/>
      <c r="H17" s="9">
        <f t="shared" si="0"/>
        <v>49</v>
      </c>
      <c r="I17" s="6">
        <v>10</v>
      </c>
      <c r="J17" s="6">
        <v>11</v>
      </c>
      <c r="K17" s="6">
        <v>6</v>
      </c>
      <c r="L17" s="6">
        <v>4</v>
      </c>
      <c r="M17" s="6">
        <v>7</v>
      </c>
      <c r="N17" s="6">
        <v>7</v>
      </c>
      <c r="O17" s="6">
        <v>9</v>
      </c>
      <c r="P17" s="13">
        <f t="shared" si="1"/>
        <v>54</v>
      </c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</row>
    <row r="18" spans="1:80" s="10" customFormat="1" x14ac:dyDescent="0.2">
      <c r="A18" s="11" t="s">
        <v>48</v>
      </c>
      <c r="B18" s="11" t="s">
        <v>78</v>
      </c>
      <c r="C18" s="11" t="s">
        <v>109</v>
      </c>
      <c r="D18" s="12">
        <v>1069909.4099999999</v>
      </c>
      <c r="E18" s="12">
        <v>440000</v>
      </c>
      <c r="F18" s="9"/>
      <c r="G18" s="9">
        <v>38</v>
      </c>
      <c r="H18" s="9">
        <f t="shared" si="0"/>
        <v>38</v>
      </c>
      <c r="I18" s="6">
        <v>23</v>
      </c>
      <c r="J18" s="6">
        <v>10</v>
      </c>
      <c r="K18" s="6">
        <v>10</v>
      </c>
      <c r="L18" s="6">
        <v>5</v>
      </c>
      <c r="M18" s="6">
        <v>10</v>
      </c>
      <c r="N18" s="6">
        <v>13</v>
      </c>
      <c r="O18" s="6">
        <v>9</v>
      </c>
      <c r="P18" s="13">
        <f t="shared" si="1"/>
        <v>80</v>
      </c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</row>
    <row r="19" spans="1:80" s="10" customFormat="1" ht="12.75" customHeight="1" x14ac:dyDescent="0.2">
      <c r="A19" s="11" t="s">
        <v>55</v>
      </c>
      <c r="B19" s="11" t="s">
        <v>83</v>
      </c>
      <c r="C19" s="11" t="s">
        <v>110</v>
      </c>
      <c r="D19" s="12">
        <v>16594306</v>
      </c>
      <c r="E19" s="12">
        <v>2900000</v>
      </c>
      <c r="F19" s="9">
        <v>52</v>
      </c>
      <c r="G19" s="9">
        <v>27</v>
      </c>
      <c r="H19" s="9">
        <f t="shared" si="0"/>
        <v>79</v>
      </c>
      <c r="I19" s="6">
        <v>25</v>
      </c>
      <c r="J19" s="6">
        <v>13</v>
      </c>
      <c r="K19" s="6">
        <v>13</v>
      </c>
      <c r="L19" s="6">
        <v>5</v>
      </c>
      <c r="M19" s="6">
        <v>7</v>
      </c>
      <c r="N19" s="6">
        <v>13</v>
      </c>
      <c r="O19" s="6">
        <v>8</v>
      </c>
      <c r="P19" s="13">
        <f t="shared" si="1"/>
        <v>84</v>
      </c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</row>
    <row r="20" spans="1:80" s="10" customFormat="1" ht="12.75" customHeight="1" x14ac:dyDescent="0.2">
      <c r="A20" s="11" t="s">
        <v>61</v>
      </c>
      <c r="B20" s="11" t="s">
        <v>89</v>
      </c>
      <c r="C20" s="11" t="s">
        <v>111</v>
      </c>
      <c r="D20" s="12">
        <v>40060000</v>
      </c>
      <c r="E20" s="12">
        <v>1800000</v>
      </c>
      <c r="F20" s="9"/>
      <c r="G20" s="9"/>
      <c r="H20" s="9">
        <f t="shared" si="0"/>
        <v>0</v>
      </c>
      <c r="I20" s="6">
        <v>21</v>
      </c>
      <c r="J20" s="6">
        <v>13</v>
      </c>
      <c r="K20" s="6">
        <v>11</v>
      </c>
      <c r="L20" s="6">
        <v>5</v>
      </c>
      <c r="M20" s="6">
        <v>9</v>
      </c>
      <c r="N20" s="6">
        <v>14</v>
      </c>
      <c r="O20" s="6">
        <v>7</v>
      </c>
      <c r="P20" s="13">
        <f t="shared" si="1"/>
        <v>80</v>
      </c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</row>
    <row r="21" spans="1:80" s="10" customFormat="1" ht="13.5" customHeight="1" x14ac:dyDescent="0.2">
      <c r="A21" s="11" t="s">
        <v>71</v>
      </c>
      <c r="B21" s="11" t="s">
        <v>96</v>
      </c>
      <c r="C21" s="11" t="s">
        <v>112</v>
      </c>
      <c r="D21" s="12">
        <v>14885000</v>
      </c>
      <c r="E21" s="12">
        <v>2700000</v>
      </c>
      <c r="F21" s="9"/>
      <c r="G21" s="9"/>
      <c r="H21" s="9">
        <f t="shared" si="0"/>
        <v>0</v>
      </c>
      <c r="I21" s="6">
        <v>17</v>
      </c>
      <c r="J21" s="6">
        <v>9</v>
      </c>
      <c r="K21" s="6">
        <v>10</v>
      </c>
      <c r="L21" s="6">
        <v>4</v>
      </c>
      <c r="M21" s="6">
        <v>9</v>
      </c>
      <c r="N21" s="6">
        <v>10</v>
      </c>
      <c r="O21" s="6">
        <v>8</v>
      </c>
      <c r="P21" s="13">
        <f t="shared" si="1"/>
        <v>67</v>
      </c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</row>
    <row r="22" spans="1:80" s="10" customFormat="1" ht="12.75" customHeight="1" x14ac:dyDescent="0.2">
      <c r="A22" s="11" t="s">
        <v>57</v>
      </c>
      <c r="B22" s="11" t="s">
        <v>85</v>
      </c>
      <c r="C22" s="11" t="s">
        <v>113</v>
      </c>
      <c r="D22" s="12">
        <v>57682387</v>
      </c>
      <c r="E22" s="12">
        <v>4500000</v>
      </c>
      <c r="F22" s="9"/>
      <c r="G22" s="9">
        <v>36</v>
      </c>
      <c r="H22" s="9">
        <f t="shared" si="0"/>
        <v>36</v>
      </c>
      <c r="I22" s="6">
        <v>10</v>
      </c>
      <c r="J22" s="6">
        <v>12</v>
      </c>
      <c r="K22" s="6">
        <v>8</v>
      </c>
      <c r="L22" s="6">
        <v>4</v>
      </c>
      <c r="M22" s="6">
        <v>6</v>
      </c>
      <c r="N22" s="6">
        <v>10</v>
      </c>
      <c r="O22" s="6">
        <v>10</v>
      </c>
      <c r="P22" s="13">
        <f t="shared" si="1"/>
        <v>60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</row>
    <row r="23" spans="1:80" s="10" customFormat="1" ht="12.75" customHeight="1" x14ac:dyDescent="0.2">
      <c r="A23" s="11" t="s">
        <v>66</v>
      </c>
      <c r="B23" s="11" t="s">
        <v>93</v>
      </c>
      <c r="C23" s="11" t="s">
        <v>114</v>
      </c>
      <c r="D23" s="12">
        <v>34471651</v>
      </c>
      <c r="E23" s="12">
        <v>3000000</v>
      </c>
      <c r="F23" s="9"/>
      <c r="G23" s="9">
        <v>33</v>
      </c>
      <c r="H23" s="9">
        <f t="shared" si="0"/>
        <v>33</v>
      </c>
      <c r="I23" s="6">
        <v>21</v>
      </c>
      <c r="J23" s="6">
        <v>9</v>
      </c>
      <c r="K23" s="6">
        <v>11</v>
      </c>
      <c r="L23" s="6">
        <v>4</v>
      </c>
      <c r="M23" s="6">
        <v>8</v>
      </c>
      <c r="N23" s="6">
        <v>12</v>
      </c>
      <c r="O23" s="6">
        <v>9</v>
      </c>
      <c r="P23" s="13">
        <f t="shared" si="1"/>
        <v>74</v>
      </c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</row>
    <row r="24" spans="1:80" s="10" customFormat="1" ht="12.75" customHeight="1" x14ac:dyDescent="0.2">
      <c r="A24" s="11" t="s">
        <v>62</v>
      </c>
      <c r="B24" s="11" t="s">
        <v>76</v>
      </c>
      <c r="C24" s="11" t="s">
        <v>115</v>
      </c>
      <c r="D24" s="12">
        <v>37660134</v>
      </c>
      <c r="E24" s="12">
        <v>3000000</v>
      </c>
      <c r="F24" s="9">
        <v>55</v>
      </c>
      <c r="G24" s="9">
        <v>30</v>
      </c>
      <c r="H24" s="9">
        <f t="shared" si="0"/>
        <v>85</v>
      </c>
      <c r="I24" s="6">
        <v>16</v>
      </c>
      <c r="J24" s="6">
        <v>12</v>
      </c>
      <c r="K24" s="6">
        <v>10</v>
      </c>
      <c r="L24" s="6">
        <v>5</v>
      </c>
      <c r="M24" s="6">
        <v>9</v>
      </c>
      <c r="N24" s="6">
        <v>11</v>
      </c>
      <c r="O24" s="6">
        <v>9</v>
      </c>
      <c r="P24" s="13">
        <f t="shared" si="1"/>
        <v>72</v>
      </c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</row>
    <row r="25" spans="1:80" s="10" customFormat="1" ht="12.75" customHeight="1" x14ac:dyDescent="0.2">
      <c r="A25" s="11" t="s">
        <v>68</v>
      </c>
      <c r="B25" s="11" t="s">
        <v>94</v>
      </c>
      <c r="C25" s="11" t="s">
        <v>116</v>
      </c>
      <c r="D25" s="12">
        <v>19637891</v>
      </c>
      <c r="E25" s="12">
        <v>3253490</v>
      </c>
      <c r="F25" s="9">
        <v>16</v>
      </c>
      <c r="G25" s="9">
        <v>34</v>
      </c>
      <c r="H25" s="9">
        <f t="shared" si="0"/>
        <v>50</v>
      </c>
      <c r="I25" s="6">
        <v>10</v>
      </c>
      <c r="J25" s="6">
        <v>8</v>
      </c>
      <c r="K25" s="6">
        <v>5</v>
      </c>
      <c r="L25" s="6">
        <v>4</v>
      </c>
      <c r="M25" s="6">
        <v>9</v>
      </c>
      <c r="N25" s="6">
        <v>8</v>
      </c>
      <c r="O25" s="6">
        <v>6</v>
      </c>
      <c r="P25" s="13">
        <f t="shared" si="1"/>
        <v>50</v>
      </c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</row>
    <row r="26" spans="1:80" s="10" customFormat="1" x14ac:dyDescent="0.2">
      <c r="A26" s="11" t="s">
        <v>64</v>
      </c>
      <c r="B26" s="11" t="s">
        <v>91</v>
      </c>
      <c r="C26" s="11" t="s">
        <v>117</v>
      </c>
      <c r="D26" s="12">
        <v>4587350</v>
      </c>
      <c r="E26" s="12">
        <v>608154</v>
      </c>
      <c r="F26" s="9"/>
      <c r="G26" s="9"/>
      <c r="H26" s="9">
        <f t="shared" si="0"/>
        <v>0</v>
      </c>
      <c r="I26" s="6">
        <v>7</v>
      </c>
      <c r="J26" s="6">
        <v>8</v>
      </c>
      <c r="K26" s="6">
        <v>5</v>
      </c>
      <c r="L26" s="6">
        <v>4</v>
      </c>
      <c r="M26" s="6">
        <v>8</v>
      </c>
      <c r="N26" s="6">
        <v>7</v>
      </c>
      <c r="O26" s="6">
        <v>6</v>
      </c>
      <c r="P26" s="13">
        <f t="shared" si="1"/>
        <v>45</v>
      </c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</row>
    <row r="27" spans="1:80" s="10" customFormat="1" ht="12.75" customHeight="1" x14ac:dyDescent="0.2">
      <c r="A27" s="11" t="s">
        <v>67</v>
      </c>
      <c r="B27" s="11" t="s">
        <v>93</v>
      </c>
      <c r="C27" s="11" t="s">
        <v>118</v>
      </c>
      <c r="D27" s="12">
        <v>46121378</v>
      </c>
      <c r="E27" s="12">
        <v>3000000</v>
      </c>
      <c r="F27" s="9">
        <v>40</v>
      </c>
      <c r="G27" s="9">
        <v>35</v>
      </c>
      <c r="H27" s="9">
        <f t="shared" si="0"/>
        <v>75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13">
        <f t="shared" si="1"/>
        <v>0</v>
      </c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</row>
    <row r="28" spans="1:80" s="10" customFormat="1" ht="12.75" customHeight="1" x14ac:dyDescent="0.2">
      <c r="A28" s="11" t="s">
        <v>70</v>
      </c>
      <c r="B28" s="11" t="s">
        <v>95</v>
      </c>
      <c r="C28" s="11" t="s">
        <v>119</v>
      </c>
      <c r="D28" s="12">
        <v>18553351</v>
      </c>
      <c r="E28" s="12">
        <v>2646700</v>
      </c>
      <c r="F28" s="9">
        <v>47</v>
      </c>
      <c r="G28" s="9">
        <v>33</v>
      </c>
      <c r="H28" s="9">
        <f t="shared" si="0"/>
        <v>80</v>
      </c>
      <c r="I28" s="6">
        <v>22</v>
      </c>
      <c r="J28" s="6">
        <v>10</v>
      </c>
      <c r="K28" s="6">
        <v>11</v>
      </c>
      <c r="L28" s="6">
        <v>4</v>
      </c>
      <c r="M28" s="6">
        <v>8</v>
      </c>
      <c r="N28" s="6">
        <v>9</v>
      </c>
      <c r="O28" s="6">
        <v>6</v>
      </c>
      <c r="P28" s="13">
        <f t="shared" si="1"/>
        <v>70</v>
      </c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</row>
    <row r="29" spans="1:80" s="10" customFormat="1" ht="12.75" customHeight="1" x14ac:dyDescent="0.2">
      <c r="A29" s="11" t="s">
        <v>59</v>
      </c>
      <c r="B29" s="11" t="s">
        <v>87</v>
      </c>
      <c r="C29" s="11" t="s">
        <v>120</v>
      </c>
      <c r="D29" s="12">
        <v>4018500</v>
      </c>
      <c r="E29" s="12">
        <v>850000</v>
      </c>
      <c r="F29" s="9">
        <v>51</v>
      </c>
      <c r="G29" s="9">
        <v>34</v>
      </c>
      <c r="H29" s="9">
        <f t="shared" si="0"/>
        <v>85</v>
      </c>
      <c r="I29" s="6">
        <v>20</v>
      </c>
      <c r="J29" s="6">
        <v>9</v>
      </c>
      <c r="K29" s="6">
        <v>10</v>
      </c>
      <c r="L29" s="6">
        <v>4</v>
      </c>
      <c r="M29" s="6">
        <v>8</v>
      </c>
      <c r="N29" s="6">
        <v>9</v>
      </c>
      <c r="O29" s="6">
        <v>9</v>
      </c>
      <c r="P29" s="13">
        <f t="shared" si="1"/>
        <v>69</v>
      </c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</row>
    <row r="30" spans="1:80" s="10" customFormat="1" ht="12.75" customHeight="1" x14ac:dyDescent="0.2">
      <c r="A30" s="11" t="s">
        <v>58</v>
      </c>
      <c r="B30" s="11" t="s">
        <v>86</v>
      </c>
      <c r="C30" s="11" t="s">
        <v>121</v>
      </c>
      <c r="D30" s="12">
        <v>19174675</v>
      </c>
      <c r="E30" s="12">
        <v>1325000</v>
      </c>
      <c r="F30" s="9">
        <v>48</v>
      </c>
      <c r="G30" s="9">
        <v>30</v>
      </c>
      <c r="H30" s="9">
        <f t="shared" si="0"/>
        <v>78</v>
      </c>
      <c r="I30" s="6">
        <v>25</v>
      </c>
      <c r="J30" s="6">
        <v>10</v>
      </c>
      <c r="K30" s="6">
        <v>12</v>
      </c>
      <c r="L30" s="6">
        <v>5</v>
      </c>
      <c r="M30" s="6">
        <v>8</v>
      </c>
      <c r="N30" s="6">
        <v>12</v>
      </c>
      <c r="O30" s="6">
        <v>8</v>
      </c>
      <c r="P30" s="13">
        <f t="shared" si="1"/>
        <v>80</v>
      </c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</row>
    <row r="31" spans="1:80" s="10" customFormat="1" x14ac:dyDescent="0.2">
      <c r="A31" s="11" t="s">
        <v>63</v>
      </c>
      <c r="B31" s="11" t="s">
        <v>90</v>
      </c>
      <c r="C31" s="11" t="s">
        <v>122</v>
      </c>
      <c r="D31" s="12">
        <v>24885900</v>
      </c>
      <c r="E31" s="12">
        <v>2629500</v>
      </c>
      <c r="F31" s="9">
        <v>43</v>
      </c>
      <c r="G31" s="9"/>
      <c r="H31" s="9">
        <f t="shared" si="0"/>
        <v>43</v>
      </c>
      <c r="I31" s="6">
        <v>18</v>
      </c>
      <c r="J31" s="6">
        <v>10</v>
      </c>
      <c r="K31" s="14">
        <v>11</v>
      </c>
      <c r="L31" s="14">
        <v>4</v>
      </c>
      <c r="M31" s="14">
        <v>9</v>
      </c>
      <c r="N31" s="14">
        <v>8</v>
      </c>
      <c r="O31" s="14">
        <v>8</v>
      </c>
      <c r="P31" s="13">
        <f t="shared" si="1"/>
        <v>68</v>
      </c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</row>
    <row r="32" spans="1:80" s="10" customFormat="1" ht="12.75" customHeight="1" x14ac:dyDescent="0.2">
      <c r="A32" s="11" t="s">
        <v>73</v>
      </c>
      <c r="B32" s="11" t="s">
        <v>98</v>
      </c>
      <c r="C32" s="11" t="s">
        <v>123</v>
      </c>
      <c r="D32" s="12">
        <v>3865000</v>
      </c>
      <c r="E32" s="12">
        <v>1000000</v>
      </c>
      <c r="F32" s="9"/>
      <c r="G32" s="9">
        <v>11</v>
      </c>
      <c r="H32" s="9">
        <f t="shared" si="0"/>
        <v>11</v>
      </c>
      <c r="I32" s="6">
        <v>24</v>
      </c>
      <c r="J32" s="6">
        <v>10</v>
      </c>
      <c r="K32" s="6">
        <v>12</v>
      </c>
      <c r="L32" s="6">
        <v>4</v>
      </c>
      <c r="M32" s="6">
        <v>6</v>
      </c>
      <c r="N32" s="6">
        <v>6</v>
      </c>
      <c r="O32" s="6">
        <v>5</v>
      </c>
      <c r="P32" s="13">
        <f t="shared" si="1"/>
        <v>67</v>
      </c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</row>
    <row r="33" spans="1:80" s="10" customFormat="1" ht="12.75" customHeight="1" x14ac:dyDescent="0.2">
      <c r="A33" s="11" t="s">
        <v>74</v>
      </c>
      <c r="B33" s="11" t="s">
        <v>98</v>
      </c>
      <c r="C33" s="11" t="s">
        <v>124</v>
      </c>
      <c r="D33" s="12">
        <v>9757691</v>
      </c>
      <c r="E33" s="12">
        <v>976394</v>
      </c>
      <c r="F33" s="9">
        <v>27</v>
      </c>
      <c r="G33" s="9">
        <v>36</v>
      </c>
      <c r="H33" s="9">
        <f t="shared" si="0"/>
        <v>63</v>
      </c>
      <c r="I33" s="6">
        <v>17</v>
      </c>
      <c r="J33" s="6">
        <v>9</v>
      </c>
      <c r="K33" s="6">
        <v>10</v>
      </c>
      <c r="L33" s="6">
        <v>4</v>
      </c>
      <c r="M33" s="6">
        <v>6</v>
      </c>
      <c r="N33" s="6">
        <v>6</v>
      </c>
      <c r="O33" s="6">
        <v>5</v>
      </c>
      <c r="P33" s="13">
        <f t="shared" si="1"/>
        <v>57</v>
      </c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</row>
    <row r="34" spans="1:80" s="10" customFormat="1" ht="12.75" customHeight="1" x14ac:dyDescent="0.2">
      <c r="A34" s="11" t="s">
        <v>53</v>
      </c>
      <c r="B34" s="11" t="s">
        <v>82</v>
      </c>
      <c r="C34" s="11" t="s">
        <v>125</v>
      </c>
      <c r="D34" s="12">
        <v>16774011</v>
      </c>
      <c r="E34" s="12">
        <v>1400000</v>
      </c>
      <c r="F34" s="9"/>
      <c r="G34" s="9">
        <v>26</v>
      </c>
      <c r="H34" s="9">
        <f t="shared" si="0"/>
        <v>26</v>
      </c>
      <c r="I34" s="6">
        <v>20</v>
      </c>
      <c r="J34" s="6">
        <v>10</v>
      </c>
      <c r="K34" s="6">
        <v>9</v>
      </c>
      <c r="L34" s="6">
        <v>4</v>
      </c>
      <c r="M34" s="6">
        <v>7</v>
      </c>
      <c r="N34" s="6">
        <v>11</v>
      </c>
      <c r="O34" s="6">
        <v>10</v>
      </c>
      <c r="P34" s="13">
        <f t="shared" si="1"/>
        <v>71</v>
      </c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</row>
    <row r="35" spans="1:80" s="10" customFormat="1" ht="12.75" customHeight="1" x14ac:dyDescent="0.2">
      <c r="A35" s="11" t="s">
        <v>69</v>
      </c>
      <c r="B35" s="11" t="s">
        <v>95</v>
      </c>
      <c r="C35" s="11" t="s">
        <v>126</v>
      </c>
      <c r="D35" s="15" t="s">
        <v>99</v>
      </c>
      <c r="E35" s="12">
        <v>1850000</v>
      </c>
      <c r="F35" s="9">
        <v>28</v>
      </c>
      <c r="G35" s="9">
        <v>27</v>
      </c>
      <c r="H35" s="9">
        <f t="shared" si="0"/>
        <v>55</v>
      </c>
      <c r="I35" s="6">
        <v>15</v>
      </c>
      <c r="J35" s="6">
        <v>8</v>
      </c>
      <c r="K35" s="6">
        <v>7</v>
      </c>
      <c r="L35" s="6">
        <v>4</v>
      </c>
      <c r="M35" s="6">
        <v>7</v>
      </c>
      <c r="N35" s="6">
        <v>9</v>
      </c>
      <c r="O35" s="6">
        <v>6</v>
      </c>
      <c r="P35" s="13">
        <f t="shared" si="1"/>
        <v>56</v>
      </c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</row>
    <row r="36" spans="1:80" s="10" customFormat="1" ht="12.75" customHeight="1" x14ac:dyDescent="0.2">
      <c r="A36" s="11" t="s">
        <v>56</v>
      </c>
      <c r="B36" s="11" t="s">
        <v>84</v>
      </c>
      <c r="C36" s="11" t="s">
        <v>127</v>
      </c>
      <c r="D36" s="12">
        <v>47704590</v>
      </c>
      <c r="E36" s="12">
        <v>6000000</v>
      </c>
      <c r="F36" s="9">
        <v>33</v>
      </c>
      <c r="G36" s="9">
        <v>37</v>
      </c>
      <c r="H36" s="9">
        <f t="shared" si="0"/>
        <v>70</v>
      </c>
      <c r="I36" s="6">
        <v>20</v>
      </c>
      <c r="J36" s="6">
        <v>12</v>
      </c>
      <c r="K36" s="6">
        <v>11</v>
      </c>
      <c r="L36" s="6">
        <v>5</v>
      </c>
      <c r="M36" s="6">
        <v>9</v>
      </c>
      <c r="N36" s="6">
        <v>13</v>
      </c>
      <c r="O36" s="6">
        <v>8</v>
      </c>
      <c r="P36" s="13">
        <f t="shared" si="1"/>
        <v>78</v>
      </c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</row>
    <row r="37" spans="1:80" s="10" customFormat="1" ht="12.75" customHeight="1" x14ac:dyDescent="0.2">
      <c r="A37" s="11" t="s">
        <v>54</v>
      </c>
      <c r="B37" s="11" t="s">
        <v>82</v>
      </c>
      <c r="C37" s="11" t="s">
        <v>128</v>
      </c>
      <c r="D37" s="12">
        <v>4570940</v>
      </c>
      <c r="E37" s="12">
        <v>900000</v>
      </c>
      <c r="F37" s="9">
        <v>50</v>
      </c>
      <c r="G37" s="9">
        <v>17</v>
      </c>
      <c r="H37" s="9">
        <f t="shared" si="0"/>
        <v>67</v>
      </c>
      <c r="I37" s="6">
        <v>15</v>
      </c>
      <c r="J37" s="6">
        <v>7</v>
      </c>
      <c r="K37" s="6">
        <v>8</v>
      </c>
      <c r="L37" s="6">
        <v>4</v>
      </c>
      <c r="M37" s="6">
        <v>7</v>
      </c>
      <c r="N37" s="6">
        <v>7</v>
      </c>
      <c r="O37" s="6">
        <v>10</v>
      </c>
      <c r="P37" s="13">
        <f t="shared" si="1"/>
        <v>58</v>
      </c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</row>
    <row r="38" spans="1:80" s="10" customFormat="1" ht="12.75" customHeight="1" x14ac:dyDescent="0.2">
      <c r="A38" s="11" t="s">
        <v>60</v>
      </c>
      <c r="B38" s="11" t="s">
        <v>88</v>
      </c>
      <c r="C38" s="11" t="s">
        <v>129</v>
      </c>
      <c r="D38" s="12">
        <v>15860747</v>
      </c>
      <c r="E38" s="12">
        <v>2000000</v>
      </c>
      <c r="F38" s="9"/>
      <c r="G38" s="9">
        <v>35</v>
      </c>
      <c r="H38" s="9">
        <f t="shared" si="0"/>
        <v>35</v>
      </c>
      <c r="I38" s="6">
        <v>26</v>
      </c>
      <c r="J38" s="6">
        <v>14</v>
      </c>
      <c r="K38" s="6">
        <v>14</v>
      </c>
      <c r="L38" s="6">
        <v>4</v>
      </c>
      <c r="M38" s="6">
        <v>7</v>
      </c>
      <c r="N38" s="6">
        <v>13</v>
      </c>
      <c r="O38" s="6">
        <v>9</v>
      </c>
      <c r="P38" s="13">
        <f t="shared" si="1"/>
        <v>87</v>
      </c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</row>
    <row r="39" spans="1:80" s="10" customFormat="1" x14ac:dyDescent="0.2">
      <c r="A39" s="11" t="s">
        <v>52</v>
      </c>
      <c r="B39" s="11" t="s">
        <v>81</v>
      </c>
      <c r="C39" s="11" t="s">
        <v>130</v>
      </c>
      <c r="D39" s="12">
        <v>994730</v>
      </c>
      <c r="E39" s="12">
        <v>272480</v>
      </c>
      <c r="F39" s="9"/>
      <c r="G39" s="9"/>
      <c r="H39" s="9">
        <f t="shared" si="0"/>
        <v>0</v>
      </c>
      <c r="I39" s="6">
        <v>23</v>
      </c>
      <c r="J39" s="6">
        <v>11</v>
      </c>
      <c r="K39" s="6">
        <v>12</v>
      </c>
      <c r="L39" s="6">
        <v>5</v>
      </c>
      <c r="M39" s="6">
        <v>8</v>
      </c>
      <c r="N39" s="6">
        <v>12</v>
      </c>
      <c r="O39" s="6">
        <v>9</v>
      </c>
      <c r="P39" s="13">
        <f t="shared" si="1"/>
        <v>80</v>
      </c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</row>
    <row r="40" spans="1:80" s="10" customFormat="1" ht="12.75" customHeight="1" x14ac:dyDescent="0.2">
      <c r="A40" s="11" t="s">
        <v>51</v>
      </c>
      <c r="B40" s="11" t="s">
        <v>80</v>
      </c>
      <c r="C40" s="11" t="s">
        <v>131</v>
      </c>
      <c r="D40" s="12">
        <v>31100000</v>
      </c>
      <c r="E40" s="12">
        <v>4500000</v>
      </c>
      <c r="F40" s="9">
        <v>35</v>
      </c>
      <c r="G40" s="9"/>
      <c r="H40" s="9">
        <f t="shared" si="0"/>
        <v>35</v>
      </c>
      <c r="I40" s="6">
        <v>24</v>
      </c>
      <c r="J40" s="6">
        <v>13</v>
      </c>
      <c r="K40" s="6">
        <v>12</v>
      </c>
      <c r="L40" s="6">
        <v>5</v>
      </c>
      <c r="M40" s="6">
        <v>8</v>
      </c>
      <c r="N40" s="6">
        <v>14</v>
      </c>
      <c r="O40" s="6">
        <v>10</v>
      </c>
      <c r="P40" s="13">
        <f t="shared" si="1"/>
        <v>86</v>
      </c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</row>
    <row r="41" spans="1:80" s="10" customFormat="1" ht="12.75" customHeight="1" x14ac:dyDescent="0.2">
      <c r="A41" s="11" t="s">
        <v>50</v>
      </c>
      <c r="B41" s="11" t="s">
        <v>80</v>
      </c>
      <c r="C41" s="11" t="s">
        <v>132</v>
      </c>
      <c r="D41" s="12">
        <v>26500000</v>
      </c>
      <c r="E41" s="12">
        <v>3000000</v>
      </c>
      <c r="F41" s="9">
        <v>41</v>
      </c>
      <c r="G41" s="9">
        <v>37</v>
      </c>
      <c r="H41" s="9">
        <f t="shared" si="0"/>
        <v>78</v>
      </c>
      <c r="I41" s="6">
        <v>21</v>
      </c>
      <c r="J41" s="6">
        <v>12</v>
      </c>
      <c r="K41" s="6">
        <v>12</v>
      </c>
      <c r="L41" s="6">
        <v>5</v>
      </c>
      <c r="M41" s="6">
        <v>7</v>
      </c>
      <c r="N41" s="6">
        <v>12</v>
      </c>
      <c r="O41" s="6">
        <v>10</v>
      </c>
      <c r="P41" s="13">
        <f t="shared" si="1"/>
        <v>79</v>
      </c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</row>
    <row r="42" spans="1:80" s="10" customFormat="1" ht="12.75" customHeight="1" x14ac:dyDescent="0.2">
      <c r="A42" s="11" t="s">
        <v>72</v>
      </c>
      <c r="B42" s="11" t="s">
        <v>97</v>
      </c>
      <c r="C42" s="11" t="s">
        <v>133</v>
      </c>
      <c r="D42" s="12">
        <v>64507110.200000003</v>
      </c>
      <c r="E42" s="12">
        <v>4500000</v>
      </c>
      <c r="F42" s="9">
        <v>43</v>
      </c>
      <c r="G42" s="9">
        <v>35</v>
      </c>
      <c r="H42" s="9">
        <f t="shared" si="0"/>
        <v>78</v>
      </c>
      <c r="I42" s="6">
        <v>25</v>
      </c>
      <c r="J42" s="6">
        <v>14</v>
      </c>
      <c r="K42" s="6">
        <v>13</v>
      </c>
      <c r="L42" s="6">
        <v>4</v>
      </c>
      <c r="M42" s="6">
        <v>7</v>
      </c>
      <c r="N42" s="6">
        <v>11</v>
      </c>
      <c r="O42" s="6">
        <v>7</v>
      </c>
      <c r="P42" s="13">
        <f t="shared" si="1"/>
        <v>81</v>
      </c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</row>
    <row r="43" spans="1:80" s="10" customFormat="1" ht="12.75" customHeight="1" x14ac:dyDescent="0.2">
      <c r="A43" s="11" t="s">
        <v>65</v>
      </c>
      <c r="B43" s="11" t="s">
        <v>92</v>
      </c>
      <c r="C43" s="11" t="s">
        <v>134</v>
      </c>
      <c r="D43" s="12">
        <v>115217057</v>
      </c>
      <c r="E43" s="12">
        <v>3970500</v>
      </c>
      <c r="F43" s="9">
        <v>40</v>
      </c>
      <c r="G43" s="9">
        <v>39</v>
      </c>
      <c r="H43" s="9">
        <f t="shared" si="0"/>
        <v>79</v>
      </c>
      <c r="I43" s="6">
        <v>20</v>
      </c>
      <c r="J43" s="6">
        <v>13</v>
      </c>
      <c r="K43" s="6">
        <v>12</v>
      </c>
      <c r="L43" s="6">
        <v>5</v>
      </c>
      <c r="M43" s="6">
        <v>9</v>
      </c>
      <c r="N43" s="6">
        <v>13</v>
      </c>
      <c r="O43" s="6">
        <v>9</v>
      </c>
      <c r="P43" s="13">
        <f t="shared" si="1"/>
        <v>81</v>
      </c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</row>
    <row r="44" spans="1:80" x14ac:dyDescent="0.3">
      <c r="D44" s="5">
        <f>SUM(D13:D43)</f>
        <v>1035241999.6100001</v>
      </c>
      <c r="E44" s="5">
        <f>SUM(E13:E43)</f>
        <v>81314318</v>
      </c>
    </row>
    <row r="45" spans="1:80" x14ac:dyDescent="0.3">
      <c r="E45" s="5"/>
      <c r="F45" s="5"/>
    </row>
  </sheetData>
  <dataValidations count="2">
    <dataValidation type="whole" allowBlank="1" showInputMessage="1" showErrorMessage="1" errorTitle="ZNOVU A LÉPE" error="To je móóóóóóc!!!!" sqref="I14:I43">
      <formula1>0</formula1>
      <formula2>30</formula2>
    </dataValidation>
    <dataValidation type="whole" showInputMessage="1" showErrorMessage="1" errorTitle="ZNOVU A LÉPE" error="To je móóóóóóc!!!!" sqref="J14:O43">
      <formula1>0</formula1>
      <formula2>15</formula2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45"/>
  <sheetViews>
    <sheetView zoomScale="90" zoomScaleNormal="90" workbookViewId="0"/>
  </sheetViews>
  <sheetFormatPr defaultColWidth="9.109375" defaultRowHeight="12" x14ac:dyDescent="0.3"/>
  <cols>
    <col min="1" max="1" width="11.6640625" style="1" customWidth="1"/>
    <col min="2" max="2" width="30" style="1" bestFit="1" customWidth="1"/>
    <col min="3" max="3" width="43.6640625" style="1" customWidth="1"/>
    <col min="4" max="4" width="20.109375" style="1" customWidth="1"/>
    <col min="5" max="5" width="15" style="1" customWidth="1"/>
    <col min="6" max="6" width="11" style="7" customWidth="1"/>
    <col min="7" max="8" width="9.33203125" style="1" customWidth="1"/>
    <col min="9" max="9" width="9.6640625" style="1" customWidth="1"/>
    <col min="10" max="16" width="9.33203125" style="1" customWidth="1"/>
    <col min="17" max="16384" width="9.109375" style="1"/>
  </cols>
  <sheetData>
    <row r="1" spans="1:80" ht="38.25" customHeight="1" x14ac:dyDescent="0.3">
      <c r="A1" s="4" t="s">
        <v>43</v>
      </c>
    </row>
    <row r="2" spans="1:80" ht="12.6" x14ac:dyDescent="0.3">
      <c r="A2" s="2" t="s">
        <v>36</v>
      </c>
      <c r="D2" s="2" t="s">
        <v>0</v>
      </c>
    </row>
    <row r="3" spans="1:80" ht="12.6" x14ac:dyDescent="0.3">
      <c r="A3" s="2" t="s">
        <v>27</v>
      </c>
      <c r="D3" s="1" t="s">
        <v>40</v>
      </c>
    </row>
    <row r="4" spans="1:80" ht="12.6" x14ac:dyDescent="0.3">
      <c r="A4" s="2" t="s">
        <v>37</v>
      </c>
      <c r="D4" s="1" t="s">
        <v>41</v>
      </c>
    </row>
    <row r="5" spans="1:80" ht="12.6" x14ac:dyDescent="0.3">
      <c r="A5" s="2" t="s">
        <v>38</v>
      </c>
      <c r="D5" s="1" t="s">
        <v>42</v>
      </c>
    </row>
    <row r="6" spans="1:80" ht="12.6" x14ac:dyDescent="0.3">
      <c r="A6" s="2" t="s">
        <v>39</v>
      </c>
    </row>
    <row r="7" spans="1:80" ht="12.6" x14ac:dyDescent="0.3">
      <c r="A7" s="2" t="s">
        <v>33</v>
      </c>
    </row>
    <row r="8" spans="1:80" ht="12.6" x14ac:dyDescent="0.3">
      <c r="A8" s="1" t="s">
        <v>35</v>
      </c>
    </row>
    <row r="10" spans="1:80" ht="12.6" x14ac:dyDescent="0.3">
      <c r="A10" s="2"/>
    </row>
    <row r="11" spans="1:80" ht="45.75" customHeight="1" x14ac:dyDescent="0.3">
      <c r="A11" s="3" t="s">
        <v>1</v>
      </c>
      <c r="B11" s="3" t="s">
        <v>2</v>
      </c>
      <c r="C11" s="3" t="s">
        <v>26</v>
      </c>
      <c r="D11" s="3" t="s">
        <v>19</v>
      </c>
      <c r="E11" s="8" t="s">
        <v>3</v>
      </c>
      <c r="F11" s="3" t="s">
        <v>4</v>
      </c>
      <c r="G11" s="3" t="s">
        <v>5</v>
      </c>
      <c r="H11" s="3" t="s">
        <v>6</v>
      </c>
      <c r="I11" s="3" t="s">
        <v>22</v>
      </c>
      <c r="J11" s="3" t="s">
        <v>20</v>
      </c>
      <c r="K11" s="3" t="s">
        <v>23</v>
      </c>
      <c r="L11" s="3" t="s">
        <v>7</v>
      </c>
      <c r="M11" s="3" t="s">
        <v>8</v>
      </c>
      <c r="N11" s="3" t="s">
        <v>34</v>
      </c>
      <c r="O11" s="3" t="s">
        <v>9</v>
      </c>
      <c r="P11" s="3" t="s">
        <v>10</v>
      </c>
    </row>
    <row r="12" spans="1:80" ht="16.5" customHeight="1" x14ac:dyDescent="0.3">
      <c r="A12" s="10"/>
      <c r="B12" s="10"/>
      <c r="C12" s="3"/>
      <c r="D12" s="3"/>
      <c r="E12" s="8"/>
      <c r="F12" s="3"/>
      <c r="G12" s="3"/>
      <c r="H12" s="10"/>
      <c r="I12" s="3" t="s">
        <v>29</v>
      </c>
      <c r="J12" s="3" t="s">
        <v>30</v>
      </c>
      <c r="K12" s="3" t="s">
        <v>30</v>
      </c>
      <c r="L12" s="3" t="s">
        <v>31</v>
      </c>
      <c r="M12" s="3" t="s">
        <v>32</v>
      </c>
      <c r="N12" s="3" t="s">
        <v>30</v>
      </c>
      <c r="O12" s="3" t="s">
        <v>32</v>
      </c>
      <c r="P12" s="3"/>
    </row>
    <row r="13" spans="1:80" s="10" customFormat="1" ht="12.75" customHeight="1" x14ac:dyDescent="0.2">
      <c r="A13" s="11" t="s">
        <v>44</v>
      </c>
      <c r="B13" s="11" t="s">
        <v>75</v>
      </c>
      <c r="C13" s="11" t="s">
        <v>104</v>
      </c>
      <c r="D13" s="12">
        <v>2942080</v>
      </c>
      <c r="E13" s="12">
        <v>800000</v>
      </c>
      <c r="F13" s="9"/>
      <c r="G13" s="9">
        <v>35</v>
      </c>
      <c r="H13" s="9">
        <f t="shared" ref="H13:H43" si="0">SUM(F13:G13)</f>
        <v>35</v>
      </c>
      <c r="I13" s="6">
        <v>18</v>
      </c>
      <c r="J13" s="6">
        <v>10</v>
      </c>
      <c r="K13" s="6">
        <v>11</v>
      </c>
      <c r="L13" s="6">
        <v>5</v>
      </c>
      <c r="M13" s="6">
        <v>8</v>
      </c>
      <c r="N13" s="6">
        <v>12</v>
      </c>
      <c r="O13" s="6">
        <v>9</v>
      </c>
      <c r="P13" s="13">
        <f t="shared" ref="P13:P43" si="1">SUM(I13:O13)</f>
        <v>73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</row>
    <row r="14" spans="1:80" s="10" customFormat="1" ht="12.75" customHeight="1" x14ac:dyDescent="0.2">
      <c r="A14" s="11" t="s">
        <v>45</v>
      </c>
      <c r="B14" s="11" t="s">
        <v>76</v>
      </c>
      <c r="C14" s="11" t="s">
        <v>105</v>
      </c>
      <c r="D14" s="12">
        <v>35829245</v>
      </c>
      <c r="E14" s="12">
        <v>3992100</v>
      </c>
      <c r="F14" s="9">
        <v>52</v>
      </c>
      <c r="G14" s="9">
        <v>38</v>
      </c>
      <c r="H14" s="9">
        <f t="shared" si="0"/>
        <v>90</v>
      </c>
      <c r="I14" s="6">
        <v>22</v>
      </c>
      <c r="J14" s="6">
        <v>13</v>
      </c>
      <c r="K14" s="6">
        <v>12</v>
      </c>
      <c r="L14" s="6">
        <v>5</v>
      </c>
      <c r="M14" s="6">
        <v>10</v>
      </c>
      <c r="N14" s="6">
        <v>14</v>
      </c>
      <c r="O14" s="6">
        <v>9</v>
      </c>
      <c r="P14" s="13">
        <f t="shared" si="1"/>
        <v>85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</row>
    <row r="15" spans="1:80" s="10" customFormat="1" ht="12.75" customHeight="1" x14ac:dyDescent="0.2">
      <c r="A15" s="11" t="s">
        <v>49</v>
      </c>
      <c r="B15" s="11" t="s">
        <v>79</v>
      </c>
      <c r="C15" s="11" t="s">
        <v>106</v>
      </c>
      <c r="D15" s="12">
        <v>271730000</v>
      </c>
      <c r="E15" s="12">
        <v>8000000</v>
      </c>
      <c r="F15" s="9">
        <v>35</v>
      </c>
      <c r="G15" s="9">
        <v>30</v>
      </c>
      <c r="H15" s="9">
        <f t="shared" si="0"/>
        <v>65</v>
      </c>
      <c r="I15" s="6">
        <v>18</v>
      </c>
      <c r="J15" s="6">
        <v>12</v>
      </c>
      <c r="K15" s="6">
        <v>11</v>
      </c>
      <c r="L15" s="6">
        <v>5</v>
      </c>
      <c r="M15" s="6">
        <v>8</v>
      </c>
      <c r="N15" s="6">
        <v>13</v>
      </c>
      <c r="O15" s="6">
        <v>7</v>
      </c>
      <c r="P15" s="13">
        <f t="shared" si="1"/>
        <v>74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</row>
    <row r="16" spans="1:80" s="10" customFormat="1" ht="12.75" customHeight="1" x14ac:dyDescent="0.2">
      <c r="A16" s="11" t="s">
        <v>46</v>
      </c>
      <c r="B16" s="11" t="s">
        <v>100</v>
      </c>
      <c r="C16" s="11" t="s">
        <v>107</v>
      </c>
      <c r="D16" s="12">
        <v>9346751</v>
      </c>
      <c r="E16" s="12">
        <v>2000000</v>
      </c>
      <c r="F16" s="9">
        <v>30</v>
      </c>
      <c r="G16" s="9">
        <v>29</v>
      </c>
      <c r="H16" s="9">
        <f t="shared" si="0"/>
        <v>59</v>
      </c>
      <c r="I16" s="6">
        <v>26</v>
      </c>
      <c r="J16" s="6">
        <v>10</v>
      </c>
      <c r="K16" s="6">
        <v>14</v>
      </c>
      <c r="L16" s="6">
        <v>4</v>
      </c>
      <c r="M16" s="6">
        <v>8</v>
      </c>
      <c r="N16" s="6">
        <v>9</v>
      </c>
      <c r="O16" s="6">
        <v>9</v>
      </c>
      <c r="P16" s="13">
        <f t="shared" si="1"/>
        <v>80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</row>
    <row r="17" spans="1:80" s="10" customFormat="1" ht="12.75" customHeight="1" x14ac:dyDescent="0.2">
      <c r="A17" s="11" t="s">
        <v>47</v>
      </c>
      <c r="B17" s="11" t="s">
        <v>77</v>
      </c>
      <c r="C17" s="11" t="s">
        <v>108</v>
      </c>
      <c r="D17" s="12">
        <v>39139615</v>
      </c>
      <c r="E17" s="12">
        <v>3500000</v>
      </c>
      <c r="F17" s="9">
        <v>49</v>
      </c>
      <c r="G17" s="9"/>
      <c r="H17" s="9">
        <f t="shared" si="0"/>
        <v>49</v>
      </c>
      <c r="I17" s="6">
        <v>11</v>
      </c>
      <c r="J17" s="6">
        <v>12</v>
      </c>
      <c r="K17" s="6">
        <v>5</v>
      </c>
      <c r="L17" s="6">
        <v>4</v>
      </c>
      <c r="M17" s="6">
        <v>7</v>
      </c>
      <c r="N17" s="6">
        <v>7</v>
      </c>
      <c r="O17" s="6">
        <v>9</v>
      </c>
      <c r="P17" s="13">
        <f t="shared" si="1"/>
        <v>55</v>
      </c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</row>
    <row r="18" spans="1:80" s="10" customFormat="1" x14ac:dyDescent="0.2">
      <c r="A18" s="11" t="s">
        <v>48</v>
      </c>
      <c r="B18" s="11" t="s">
        <v>78</v>
      </c>
      <c r="C18" s="11" t="s">
        <v>109</v>
      </c>
      <c r="D18" s="12">
        <v>1069909.4099999999</v>
      </c>
      <c r="E18" s="12">
        <v>440000</v>
      </c>
      <c r="F18" s="9"/>
      <c r="G18" s="9">
        <v>38</v>
      </c>
      <c r="H18" s="9">
        <f t="shared" si="0"/>
        <v>38</v>
      </c>
      <c r="I18" s="6">
        <v>22</v>
      </c>
      <c r="J18" s="6">
        <v>10</v>
      </c>
      <c r="K18" s="6">
        <v>11</v>
      </c>
      <c r="L18" s="6">
        <v>5</v>
      </c>
      <c r="M18" s="6">
        <v>10</v>
      </c>
      <c r="N18" s="6">
        <v>14</v>
      </c>
      <c r="O18" s="6">
        <v>10</v>
      </c>
      <c r="P18" s="13">
        <f t="shared" si="1"/>
        <v>82</v>
      </c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</row>
    <row r="19" spans="1:80" s="10" customFormat="1" ht="12.75" customHeight="1" x14ac:dyDescent="0.2">
      <c r="A19" s="11" t="s">
        <v>55</v>
      </c>
      <c r="B19" s="11" t="s">
        <v>83</v>
      </c>
      <c r="C19" s="11" t="s">
        <v>110</v>
      </c>
      <c r="D19" s="12">
        <v>16594306</v>
      </c>
      <c r="E19" s="12">
        <v>2900000</v>
      </c>
      <c r="F19" s="9">
        <v>52</v>
      </c>
      <c r="G19" s="9">
        <v>27</v>
      </c>
      <c r="H19" s="9">
        <f t="shared" si="0"/>
        <v>79</v>
      </c>
      <c r="I19" s="6">
        <v>23</v>
      </c>
      <c r="J19" s="6">
        <v>12</v>
      </c>
      <c r="K19" s="6">
        <v>11</v>
      </c>
      <c r="L19" s="6">
        <v>5</v>
      </c>
      <c r="M19" s="6">
        <v>7</v>
      </c>
      <c r="N19" s="6">
        <v>14</v>
      </c>
      <c r="O19" s="6">
        <v>9</v>
      </c>
      <c r="P19" s="13">
        <f t="shared" si="1"/>
        <v>81</v>
      </c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</row>
    <row r="20" spans="1:80" s="10" customFormat="1" ht="12.75" customHeight="1" x14ac:dyDescent="0.2">
      <c r="A20" s="11" t="s">
        <v>61</v>
      </c>
      <c r="B20" s="11" t="s">
        <v>89</v>
      </c>
      <c r="C20" s="11" t="s">
        <v>111</v>
      </c>
      <c r="D20" s="12">
        <v>40060000</v>
      </c>
      <c r="E20" s="12">
        <v>1800000</v>
      </c>
      <c r="F20" s="9"/>
      <c r="G20" s="9"/>
      <c r="H20" s="9">
        <f t="shared" si="0"/>
        <v>0</v>
      </c>
      <c r="I20" s="6">
        <v>19</v>
      </c>
      <c r="J20" s="6">
        <v>13</v>
      </c>
      <c r="K20" s="6">
        <v>13</v>
      </c>
      <c r="L20" s="6">
        <v>5</v>
      </c>
      <c r="M20" s="6">
        <v>9</v>
      </c>
      <c r="N20" s="6">
        <v>14</v>
      </c>
      <c r="O20" s="6">
        <v>7</v>
      </c>
      <c r="P20" s="13">
        <f t="shared" si="1"/>
        <v>80</v>
      </c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</row>
    <row r="21" spans="1:80" s="10" customFormat="1" ht="13.5" customHeight="1" x14ac:dyDescent="0.2">
      <c r="A21" s="11" t="s">
        <v>71</v>
      </c>
      <c r="B21" s="11" t="s">
        <v>96</v>
      </c>
      <c r="C21" s="11" t="s">
        <v>112</v>
      </c>
      <c r="D21" s="12">
        <v>14885000</v>
      </c>
      <c r="E21" s="12">
        <v>2700000</v>
      </c>
      <c r="F21" s="9"/>
      <c r="G21" s="9"/>
      <c r="H21" s="9">
        <f t="shared" si="0"/>
        <v>0</v>
      </c>
      <c r="I21" s="6">
        <v>17</v>
      </c>
      <c r="J21" s="6">
        <v>9</v>
      </c>
      <c r="K21" s="6">
        <v>9</v>
      </c>
      <c r="L21" s="6">
        <v>4</v>
      </c>
      <c r="M21" s="6">
        <v>9</v>
      </c>
      <c r="N21" s="6">
        <v>10</v>
      </c>
      <c r="O21" s="6">
        <v>8</v>
      </c>
      <c r="P21" s="13">
        <f t="shared" si="1"/>
        <v>66</v>
      </c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</row>
    <row r="22" spans="1:80" s="10" customFormat="1" ht="12.75" customHeight="1" x14ac:dyDescent="0.2">
      <c r="A22" s="11" t="s">
        <v>57</v>
      </c>
      <c r="B22" s="11" t="s">
        <v>85</v>
      </c>
      <c r="C22" s="11" t="s">
        <v>113</v>
      </c>
      <c r="D22" s="12">
        <v>57682387</v>
      </c>
      <c r="E22" s="12">
        <v>4500000</v>
      </c>
      <c r="F22" s="9"/>
      <c r="G22" s="9">
        <v>36</v>
      </c>
      <c r="H22" s="9">
        <f t="shared" si="0"/>
        <v>36</v>
      </c>
      <c r="I22" s="6">
        <v>16</v>
      </c>
      <c r="J22" s="6">
        <v>12</v>
      </c>
      <c r="K22" s="6">
        <v>7</v>
      </c>
      <c r="L22" s="6">
        <v>4</v>
      </c>
      <c r="M22" s="6">
        <v>6</v>
      </c>
      <c r="N22" s="6">
        <v>10</v>
      </c>
      <c r="O22" s="6">
        <v>10</v>
      </c>
      <c r="P22" s="13">
        <f t="shared" si="1"/>
        <v>65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</row>
    <row r="23" spans="1:80" s="10" customFormat="1" ht="12.75" customHeight="1" x14ac:dyDescent="0.2">
      <c r="A23" s="11" t="s">
        <v>66</v>
      </c>
      <c r="B23" s="11" t="s">
        <v>93</v>
      </c>
      <c r="C23" s="11" t="s">
        <v>114</v>
      </c>
      <c r="D23" s="12">
        <v>34471651</v>
      </c>
      <c r="E23" s="12">
        <v>3000000</v>
      </c>
      <c r="F23" s="9"/>
      <c r="G23" s="9">
        <v>33</v>
      </c>
      <c r="H23" s="9">
        <f t="shared" si="0"/>
        <v>33</v>
      </c>
      <c r="I23" s="6">
        <v>19</v>
      </c>
      <c r="J23" s="6">
        <v>9</v>
      </c>
      <c r="K23" s="6">
        <v>11</v>
      </c>
      <c r="L23" s="6">
        <v>4</v>
      </c>
      <c r="M23" s="6">
        <v>8</v>
      </c>
      <c r="N23" s="6">
        <v>12</v>
      </c>
      <c r="O23" s="6">
        <v>9</v>
      </c>
      <c r="P23" s="13">
        <f t="shared" si="1"/>
        <v>72</v>
      </c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</row>
    <row r="24" spans="1:80" s="10" customFormat="1" ht="12.75" customHeight="1" x14ac:dyDescent="0.2">
      <c r="A24" s="11" t="s">
        <v>62</v>
      </c>
      <c r="B24" s="11" t="s">
        <v>76</v>
      </c>
      <c r="C24" s="11" t="s">
        <v>115</v>
      </c>
      <c r="D24" s="12">
        <v>37660134</v>
      </c>
      <c r="E24" s="12">
        <v>3000000</v>
      </c>
      <c r="F24" s="9">
        <v>55</v>
      </c>
      <c r="G24" s="9">
        <v>30</v>
      </c>
      <c r="H24" s="9">
        <f t="shared" si="0"/>
        <v>85</v>
      </c>
      <c r="I24" s="6">
        <v>19</v>
      </c>
      <c r="J24" s="6">
        <v>12</v>
      </c>
      <c r="K24" s="6">
        <v>11</v>
      </c>
      <c r="L24" s="6">
        <v>5</v>
      </c>
      <c r="M24" s="6">
        <v>9</v>
      </c>
      <c r="N24" s="6">
        <v>11</v>
      </c>
      <c r="O24" s="6">
        <v>9</v>
      </c>
      <c r="P24" s="13">
        <f t="shared" si="1"/>
        <v>76</v>
      </c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</row>
    <row r="25" spans="1:80" s="10" customFormat="1" ht="12.75" customHeight="1" x14ac:dyDescent="0.2">
      <c r="A25" s="11" t="s">
        <v>68</v>
      </c>
      <c r="B25" s="11" t="s">
        <v>94</v>
      </c>
      <c r="C25" s="11" t="s">
        <v>116</v>
      </c>
      <c r="D25" s="12">
        <v>19637891</v>
      </c>
      <c r="E25" s="12">
        <v>3253490</v>
      </c>
      <c r="F25" s="9">
        <v>16</v>
      </c>
      <c r="G25" s="9">
        <v>34</v>
      </c>
      <c r="H25" s="9">
        <f t="shared" si="0"/>
        <v>50</v>
      </c>
      <c r="I25" s="6">
        <v>16</v>
      </c>
      <c r="J25" s="6">
        <v>8</v>
      </c>
      <c r="K25" s="6">
        <v>8</v>
      </c>
      <c r="L25" s="6">
        <v>4</v>
      </c>
      <c r="M25" s="6">
        <v>9</v>
      </c>
      <c r="N25" s="6">
        <v>8</v>
      </c>
      <c r="O25" s="6">
        <v>6</v>
      </c>
      <c r="P25" s="13">
        <f t="shared" si="1"/>
        <v>59</v>
      </c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</row>
    <row r="26" spans="1:80" s="10" customFormat="1" x14ac:dyDescent="0.2">
      <c r="A26" s="11" t="s">
        <v>64</v>
      </c>
      <c r="B26" s="11" t="s">
        <v>91</v>
      </c>
      <c r="C26" s="11" t="s">
        <v>117</v>
      </c>
      <c r="D26" s="12">
        <v>4587350</v>
      </c>
      <c r="E26" s="12">
        <v>608154</v>
      </c>
      <c r="F26" s="9"/>
      <c r="G26" s="9"/>
      <c r="H26" s="9">
        <f t="shared" si="0"/>
        <v>0</v>
      </c>
      <c r="I26" s="6">
        <v>12</v>
      </c>
      <c r="J26" s="6">
        <v>8</v>
      </c>
      <c r="K26" s="6">
        <v>5</v>
      </c>
      <c r="L26" s="6">
        <v>4</v>
      </c>
      <c r="M26" s="6">
        <v>8</v>
      </c>
      <c r="N26" s="6">
        <v>7</v>
      </c>
      <c r="O26" s="6">
        <v>6</v>
      </c>
      <c r="P26" s="13">
        <f t="shared" si="1"/>
        <v>50</v>
      </c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</row>
    <row r="27" spans="1:80" s="10" customFormat="1" ht="12.75" customHeight="1" x14ac:dyDescent="0.2">
      <c r="A27" s="11" t="s">
        <v>67</v>
      </c>
      <c r="B27" s="11" t="s">
        <v>93</v>
      </c>
      <c r="C27" s="11" t="s">
        <v>118</v>
      </c>
      <c r="D27" s="12">
        <v>46121378</v>
      </c>
      <c r="E27" s="12">
        <v>3000000</v>
      </c>
      <c r="F27" s="9">
        <v>40</v>
      </c>
      <c r="G27" s="9">
        <v>35</v>
      </c>
      <c r="H27" s="9">
        <f t="shared" si="0"/>
        <v>75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13">
        <f t="shared" si="1"/>
        <v>0</v>
      </c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</row>
    <row r="28" spans="1:80" s="10" customFormat="1" ht="12.75" customHeight="1" x14ac:dyDescent="0.2">
      <c r="A28" s="11" t="s">
        <v>70</v>
      </c>
      <c r="B28" s="11" t="s">
        <v>95</v>
      </c>
      <c r="C28" s="11" t="s">
        <v>119</v>
      </c>
      <c r="D28" s="12">
        <v>18553351</v>
      </c>
      <c r="E28" s="12">
        <v>2646700</v>
      </c>
      <c r="F28" s="9">
        <v>47</v>
      </c>
      <c r="G28" s="9">
        <v>33</v>
      </c>
      <c r="H28" s="9">
        <f t="shared" si="0"/>
        <v>80</v>
      </c>
      <c r="I28" s="6">
        <v>20</v>
      </c>
      <c r="J28" s="6">
        <v>10</v>
      </c>
      <c r="K28" s="6">
        <v>11</v>
      </c>
      <c r="L28" s="6">
        <v>4</v>
      </c>
      <c r="M28" s="6">
        <v>8</v>
      </c>
      <c r="N28" s="6">
        <v>9</v>
      </c>
      <c r="O28" s="6">
        <v>6</v>
      </c>
      <c r="P28" s="13">
        <f t="shared" si="1"/>
        <v>68</v>
      </c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</row>
    <row r="29" spans="1:80" s="10" customFormat="1" ht="12.75" customHeight="1" x14ac:dyDescent="0.2">
      <c r="A29" s="11" t="s">
        <v>59</v>
      </c>
      <c r="B29" s="11" t="s">
        <v>87</v>
      </c>
      <c r="C29" s="11" t="s">
        <v>120</v>
      </c>
      <c r="D29" s="12">
        <v>4018500</v>
      </c>
      <c r="E29" s="12">
        <v>850000</v>
      </c>
      <c r="F29" s="9">
        <v>51</v>
      </c>
      <c r="G29" s="9">
        <v>34</v>
      </c>
      <c r="H29" s="9">
        <f t="shared" si="0"/>
        <v>85</v>
      </c>
      <c r="I29" s="6">
        <v>19</v>
      </c>
      <c r="J29" s="6">
        <v>9</v>
      </c>
      <c r="K29" s="6">
        <v>12</v>
      </c>
      <c r="L29" s="6">
        <v>4</v>
      </c>
      <c r="M29" s="6">
        <v>8</v>
      </c>
      <c r="N29" s="6">
        <v>9</v>
      </c>
      <c r="O29" s="6">
        <v>9</v>
      </c>
      <c r="P29" s="13">
        <f t="shared" si="1"/>
        <v>70</v>
      </c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</row>
    <row r="30" spans="1:80" s="10" customFormat="1" ht="12.75" customHeight="1" x14ac:dyDescent="0.2">
      <c r="A30" s="11" t="s">
        <v>58</v>
      </c>
      <c r="B30" s="11" t="s">
        <v>86</v>
      </c>
      <c r="C30" s="11" t="s">
        <v>121</v>
      </c>
      <c r="D30" s="12">
        <v>19174675</v>
      </c>
      <c r="E30" s="12">
        <v>1325000</v>
      </c>
      <c r="F30" s="9">
        <v>48</v>
      </c>
      <c r="G30" s="9">
        <v>30</v>
      </c>
      <c r="H30" s="9">
        <f t="shared" si="0"/>
        <v>78</v>
      </c>
      <c r="I30" s="6">
        <v>23</v>
      </c>
      <c r="J30" s="6">
        <v>11</v>
      </c>
      <c r="K30" s="6">
        <v>12</v>
      </c>
      <c r="L30" s="6">
        <v>5</v>
      </c>
      <c r="M30" s="6">
        <v>8</v>
      </c>
      <c r="N30" s="6">
        <v>13</v>
      </c>
      <c r="O30" s="6">
        <v>8</v>
      </c>
      <c r="P30" s="13">
        <f t="shared" si="1"/>
        <v>80</v>
      </c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</row>
    <row r="31" spans="1:80" s="10" customFormat="1" x14ac:dyDescent="0.2">
      <c r="A31" s="11" t="s">
        <v>63</v>
      </c>
      <c r="B31" s="11" t="s">
        <v>90</v>
      </c>
      <c r="C31" s="11" t="s">
        <v>122</v>
      </c>
      <c r="D31" s="12">
        <v>24885900</v>
      </c>
      <c r="E31" s="12">
        <v>2629500</v>
      </c>
      <c r="F31" s="9">
        <v>43</v>
      </c>
      <c r="G31" s="9"/>
      <c r="H31" s="9">
        <f t="shared" si="0"/>
        <v>43</v>
      </c>
      <c r="I31" s="6">
        <v>18</v>
      </c>
      <c r="J31" s="6">
        <v>10</v>
      </c>
      <c r="K31" s="14">
        <v>11</v>
      </c>
      <c r="L31" s="14">
        <v>4</v>
      </c>
      <c r="M31" s="14">
        <v>9</v>
      </c>
      <c r="N31" s="14">
        <v>9</v>
      </c>
      <c r="O31" s="14">
        <v>8</v>
      </c>
      <c r="P31" s="13">
        <f t="shared" si="1"/>
        <v>69</v>
      </c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</row>
    <row r="32" spans="1:80" s="10" customFormat="1" ht="12.75" customHeight="1" x14ac:dyDescent="0.2">
      <c r="A32" s="11" t="s">
        <v>73</v>
      </c>
      <c r="B32" s="11" t="s">
        <v>98</v>
      </c>
      <c r="C32" s="11" t="s">
        <v>123</v>
      </c>
      <c r="D32" s="12">
        <v>3865000</v>
      </c>
      <c r="E32" s="12">
        <v>1000000</v>
      </c>
      <c r="F32" s="9"/>
      <c r="G32" s="9">
        <v>11</v>
      </c>
      <c r="H32" s="9">
        <f t="shared" si="0"/>
        <v>11</v>
      </c>
      <c r="I32" s="6">
        <v>23</v>
      </c>
      <c r="J32" s="6">
        <v>9</v>
      </c>
      <c r="K32" s="6">
        <v>12</v>
      </c>
      <c r="L32" s="6">
        <v>4</v>
      </c>
      <c r="M32" s="6">
        <v>6</v>
      </c>
      <c r="N32" s="6">
        <v>6</v>
      </c>
      <c r="O32" s="6">
        <v>6</v>
      </c>
      <c r="P32" s="13">
        <f t="shared" si="1"/>
        <v>66</v>
      </c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</row>
    <row r="33" spans="1:80" s="10" customFormat="1" ht="12.75" customHeight="1" x14ac:dyDescent="0.2">
      <c r="A33" s="11" t="s">
        <v>74</v>
      </c>
      <c r="B33" s="11" t="s">
        <v>98</v>
      </c>
      <c r="C33" s="11" t="s">
        <v>124</v>
      </c>
      <c r="D33" s="12">
        <v>9757691</v>
      </c>
      <c r="E33" s="12">
        <v>976394</v>
      </c>
      <c r="F33" s="9">
        <v>27</v>
      </c>
      <c r="G33" s="9">
        <v>36</v>
      </c>
      <c r="H33" s="9">
        <f t="shared" si="0"/>
        <v>63</v>
      </c>
      <c r="I33" s="6">
        <v>16</v>
      </c>
      <c r="J33" s="6">
        <v>8</v>
      </c>
      <c r="K33" s="6">
        <v>9</v>
      </c>
      <c r="L33" s="6">
        <v>4</v>
      </c>
      <c r="M33" s="6">
        <v>6</v>
      </c>
      <c r="N33" s="6">
        <v>6</v>
      </c>
      <c r="O33" s="6">
        <v>6</v>
      </c>
      <c r="P33" s="13">
        <f t="shared" si="1"/>
        <v>55</v>
      </c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</row>
    <row r="34" spans="1:80" s="10" customFormat="1" ht="12.75" customHeight="1" x14ac:dyDescent="0.2">
      <c r="A34" s="11" t="s">
        <v>53</v>
      </c>
      <c r="B34" s="11" t="s">
        <v>82</v>
      </c>
      <c r="C34" s="11" t="s">
        <v>125</v>
      </c>
      <c r="D34" s="12">
        <v>16774011</v>
      </c>
      <c r="E34" s="12">
        <v>1400000</v>
      </c>
      <c r="F34" s="9"/>
      <c r="G34" s="9">
        <v>26</v>
      </c>
      <c r="H34" s="9">
        <f t="shared" si="0"/>
        <v>26</v>
      </c>
      <c r="I34" s="6">
        <v>20</v>
      </c>
      <c r="J34" s="6">
        <v>11</v>
      </c>
      <c r="K34" s="6">
        <v>11</v>
      </c>
      <c r="L34" s="6">
        <v>5</v>
      </c>
      <c r="M34" s="6">
        <v>7</v>
      </c>
      <c r="N34" s="6">
        <v>11</v>
      </c>
      <c r="O34" s="6">
        <v>10</v>
      </c>
      <c r="P34" s="13">
        <f t="shared" si="1"/>
        <v>75</v>
      </c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</row>
    <row r="35" spans="1:80" s="10" customFormat="1" ht="12.75" customHeight="1" x14ac:dyDescent="0.2">
      <c r="A35" s="11" t="s">
        <v>69</v>
      </c>
      <c r="B35" s="11" t="s">
        <v>95</v>
      </c>
      <c r="C35" s="11" t="s">
        <v>126</v>
      </c>
      <c r="D35" s="15" t="s">
        <v>99</v>
      </c>
      <c r="E35" s="12">
        <v>1850000</v>
      </c>
      <c r="F35" s="9">
        <v>28</v>
      </c>
      <c r="G35" s="9">
        <v>27</v>
      </c>
      <c r="H35" s="9">
        <f t="shared" si="0"/>
        <v>55</v>
      </c>
      <c r="I35" s="6">
        <v>17</v>
      </c>
      <c r="J35" s="6">
        <v>9</v>
      </c>
      <c r="K35" s="6">
        <v>10</v>
      </c>
      <c r="L35" s="6">
        <v>4</v>
      </c>
      <c r="M35" s="6">
        <v>7</v>
      </c>
      <c r="N35" s="6">
        <v>9</v>
      </c>
      <c r="O35" s="6">
        <v>6</v>
      </c>
      <c r="P35" s="13">
        <f t="shared" si="1"/>
        <v>62</v>
      </c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</row>
    <row r="36" spans="1:80" s="10" customFormat="1" ht="12.75" customHeight="1" x14ac:dyDescent="0.2">
      <c r="A36" s="11" t="s">
        <v>56</v>
      </c>
      <c r="B36" s="11" t="s">
        <v>84</v>
      </c>
      <c r="C36" s="11" t="s">
        <v>127</v>
      </c>
      <c r="D36" s="12">
        <v>47704590</v>
      </c>
      <c r="E36" s="12">
        <v>6000000</v>
      </c>
      <c r="F36" s="9">
        <v>33</v>
      </c>
      <c r="G36" s="9">
        <v>37</v>
      </c>
      <c r="H36" s="9">
        <f t="shared" si="0"/>
        <v>70</v>
      </c>
      <c r="I36" s="6">
        <v>21</v>
      </c>
      <c r="J36" s="6">
        <v>12</v>
      </c>
      <c r="K36" s="6">
        <v>10</v>
      </c>
      <c r="L36" s="6">
        <v>5</v>
      </c>
      <c r="M36" s="6">
        <v>9</v>
      </c>
      <c r="N36" s="6">
        <v>13</v>
      </c>
      <c r="O36" s="6">
        <v>8</v>
      </c>
      <c r="P36" s="13">
        <f t="shared" si="1"/>
        <v>78</v>
      </c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</row>
    <row r="37" spans="1:80" s="10" customFormat="1" ht="12.75" customHeight="1" x14ac:dyDescent="0.2">
      <c r="A37" s="11" t="s">
        <v>54</v>
      </c>
      <c r="B37" s="11" t="s">
        <v>82</v>
      </c>
      <c r="C37" s="11" t="s">
        <v>128</v>
      </c>
      <c r="D37" s="12">
        <v>4570940</v>
      </c>
      <c r="E37" s="12">
        <v>900000</v>
      </c>
      <c r="F37" s="9">
        <v>50</v>
      </c>
      <c r="G37" s="9">
        <v>17</v>
      </c>
      <c r="H37" s="9">
        <f t="shared" si="0"/>
        <v>67</v>
      </c>
      <c r="I37" s="6">
        <v>15</v>
      </c>
      <c r="J37" s="6">
        <v>7</v>
      </c>
      <c r="K37" s="6">
        <v>8</v>
      </c>
      <c r="L37" s="6">
        <v>4</v>
      </c>
      <c r="M37" s="6">
        <v>7</v>
      </c>
      <c r="N37" s="6">
        <v>7</v>
      </c>
      <c r="O37" s="6">
        <v>10</v>
      </c>
      <c r="P37" s="13">
        <f t="shared" si="1"/>
        <v>58</v>
      </c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</row>
    <row r="38" spans="1:80" s="10" customFormat="1" ht="12.75" customHeight="1" x14ac:dyDescent="0.2">
      <c r="A38" s="11" t="s">
        <v>60</v>
      </c>
      <c r="B38" s="11" t="s">
        <v>88</v>
      </c>
      <c r="C38" s="11" t="s">
        <v>129</v>
      </c>
      <c r="D38" s="12">
        <v>15860747</v>
      </c>
      <c r="E38" s="12">
        <v>2000000</v>
      </c>
      <c r="F38" s="9"/>
      <c r="G38" s="9">
        <v>35</v>
      </c>
      <c r="H38" s="9">
        <f t="shared" si="0"/>
        <v>35</v>
      </c>
      <c r="I38" s="6">
        <v>27</v>
      </c>
      <c r="J38" s="6">
        <v>14</v>
      </c>
      <c r="K38" s="6">
        <v>14</v>
      </c>
      <c r="L38" s="6">
        <v>4</v>
      </c>
      <c r="M38" s="6">
        <v>7</v>
      </c>
      <c r="N38" s="6">
        <v>13</v>
      </c>
      <c r="O38" s="6">
        <v>10</v>
      </c>
      <c r="P38" s="13">
        <f t="shared" si="1"/>
        <v>89</v>
      </c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</row>
    <row r="39" spans="1:80" s="10" customFormat="1" x14ac:dyDescent="0.2">
      <c r="A39" s="11" t="s">
        <v>52</v>
      </c>
      <c r="B39" s="11" t="s">
        <v>81</v>
      </c>
      <c r="C39" s="11" t="s">
        <v>130</v>
      </c>
      <c r="D39" s="12">
        <v>994730</v>
      </c>
      <c r="E39" s="12">
        <v>272480</v>
      </c>
      <c r="F39" s="9"/>
      <c r="G39" s="9"/>
      <c r="H39" s="9">
        <f t="shared" si="0"/>
        <v>0</v>
      </c>
      <c r="I39" s="6">
        <v>26</v>
      </c>
      <c r="J39" s="6">
        <v>11</v>
      </c>
      <c r="K39" s="6">
        <v>11</v>
      </c>
      <c r="L39" s="6">
        <v>5</v>
      </c>
      <c r="M39" s="6">
        <v>9</v>
      </c>
      <c r="N39" s="6">
        <v>13</v>
      </c>
      <c r="O39" s="6">
        <v>9</v>
      </c>
      <c r="P39" s="13">
        <f t="shared" si="1"/>
        <v>84</v>
      </c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</row>
    <row r="40" spans="1:80" s="10" customFormat="1" ht="12.75" customHeight="1" x14ac:dyDescent="0.2">
      <c r="A40" s="11" t="s">
        <v>51</v>
      </c>
      <c r="B40" s="11" t="s">
        <v>80</v>
      </c>
      <c r="C40" s="11" t="s">
        <v>131</v>
      </c>
      <c r="D40" s="12">
        <v>31100000</v>
      </c>
      <c r="E40" s="12">
        <v>4500000</v>
      </c>
      <c r="F40" s="9">
        <v>35</v>
      </c>
      <c r="G40" s="9"/>
      <c r="H40" s="9">
        <f t="shared" si="0"/>
        <v>35</v>
      </c>
      <c r="I40" s="6">
        <v>26</v>
      </c>
      <c r="J40" s="6">
        <v>13</v>
      </c>
      <c r="K40" s="6">
        <v>13</v>
      </c>
      <c r="L40" s="6">
        <v>5</v>
      </c>
      <c r="M40" s="6">
        <v>8</v>
      </c>
      <c r="N40" s="6">
        <v>14</v>
      </c>
      <c r="O40" s="6">
        <v>10</v>
      </c>
      <c r="P40" s="13">
        <f t="shared" si="1"/>
        <v>89</v>
      </c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</row>
    <row r="41" spans="1:80" s="10" customFormat="1" ht="12.75" customHeight="1" x14ac:dyDescent="0.2">
      <c r="A41" s="11" t="s">
        <v>50</v>
      </c>
      <c r="B41" s="11" t="s">
        <v>80</v>
      </c>
      <c r="C41" s="11" t="s">
        <v>132</v>
      </c>
      <c r="D41" s="12">
        <v>26500000</v>
      </c>
      <c r="E41" s="12">
        <v>3000000</v>
      </c>
      <c r="F41" s="9">
        <v>41</v>
      </c>
      <c r="G41" s="9">
        <v>37</v>
      </c>
      <c r="H41" s="9">
        <f t="shared" si="0"/>
        <v>78</v>
      </c>
      <c r="I41" s="6">
        <v>24</v>
      </c>
      <c r="J41" s="6">
        <v>12</v>
      </c>
      <c r="K41" s="6">
        <v>9</v>
      </c>
      <c r="L41" s="6">
        <v>5</v>
      </c>
      <c r="M41" s="6">
        <v>7</v>
      </c>
      <c r="N41" s="6">
        <v>12</v>
      </c>
      <c r="O41" s="6">
        <v>10</v>
      </c>
      <c r="P41" s="13">
        <f t="shared" si="1"/>
        <v>79</v>
      </c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</row>
    <row r="42" spans="1:80" s="10" customFormat="1" ht="12.75" customHeight="1" x14ac:dyDescent="0.2">
      <c r="A42" s="11" t="s">
        <v>72</v>
      </c>
      <c r="B42" s="11" t="s">
        <v>97</v>
      </c>
      <c r="C42" s="11" t="s">
        <v>133</v>
      </c>
      <c r="D42" s="12">
        <v>64507110.200000003</v>
      </c>
      <c r="E42" s="12">
        <v>4500000</v>
      </c>
      <c r="F42" s="9">
        <v>43</v>
      </c>
      <c r="G42" s="9">
        <v>35</v>
      </c>
      <c r="H42" s="9">
        <f t="shared" si="0"/>
        <v>78</v>
      </c>
      <c r="I42" s="6">
        <v>25</v>
      </c>
      <c r="J42" s="6">
        <v>14</v>
      </c>
      <c r="K42" s="6">
        <v>12</v>
      </c>
      <c r="L42" s="6">
        <v>4</v>
      </c>
      <c r="M42" s="6">
        <v>7</v>
      </c>
      <c r="N42" s="6">
        <v>12</v>
      </c>
      <c r="O42" s="6">
        <v>8</v>
      </c>
      <c r="P42" s="13">
        <f t="shared" si="1"/>
        <v>82</v>
      </c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</row>
    <row r="43" spans="1:80" s="10" customFormat="1" ht="12.75" customHeight="1" x14ac:dyDescent="0.2">
      <c r="A43" s="11" t="s">
        <v>65</v>
      </c>
      <c r="B43" s="11" t="s">
        <v>92</v>
      </c>
      <c r="C43" s="11" t="s">
        <v>134</v>
      </c>
      <c r="D43" s="12">
        <v>115217057</v>
      </c>
      <c r="E43" s="12">
        <v>3970500</v>
      </c>
      <c r="F43" s="9">
        <v>40</v>
      </c>
      <c r="G43" s="9">
        <v>39</v>
      </c>
      <c r="H43" s="9">
        <f t="shared" si="0"/>
        <v>79</v>
      </c>
      <c r="I43" s="6">
        <v>24</v>
      </c>
      <c r="J43" s="6">
        <v>14</v>
      </c>
      <c r="K43" s="6">
        <v>13</v>
      </c>
      <c r="L43" s="6">
        <v>5</v>
      </c>
      <c r="M43" s="6">
        <v>9</v>
      </c>
      <c r="N43" s="6">
        <v>13</v>
      </c>
      <c r="O43" s="6">
        <v>9</v>
      </c>
      <c r="P43" s="13">
        <f t="shared" si="1"/>
        <v>87</v>
      </c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</row>
    <row r="44" spans="1:80" x14ac:dyDescent="0.3">
      <c r="D44" s="5">
        <f>SUM(D13:D43)</f>
        <v>1035241999.6100001</v>
      </c>
      <c r="E44" s="5">
        <f>SUM(E13:E43)</f>
        <v>81314318</v>
      </c>
    </row>
    <row r="45" spans="1:80" x14ac:dyDescent="0.3">
      <c r="E45" s="5"/>
      <c r="F45" s="5"/>
    </row>
  </sheetData>
  <dataValidations count="2">
    <dataValidation type="whole" showInputMessage="1" showErrorMessage="1" errorTitle="ZNOVU A LÉPE" error="To je móóóóóóc!!!!" sqref="J14:O43">
      <formula1>0</formula1>
      <formula2>15</formula2>
    </dataValidation>
    <dataValidation type="whole" allowBlank="1" showInputMessage="1" showErrorMessage="1" errorTitle="ZNOVU A LÉPE" error="To je móóóóóóc!!!!" sqref="I14:I43">
      <formula1>0</formula1>
      <formula2>30</formula2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45"/>
  <sheetViews>
    <sheetView zoomScale="90" zoomScaleNormal="90" workbookViewId="0"/>
  </sheetViews>
  <sheetFormatPr defaultColWidth="9.109375" defaultRowHeight="12" x14ac:dyDescent="0.3"/>
  <cols>
    <col min="1" max="1" width="11.6640625" style="1" customWidth="1"/>
    <col min="2" max="2" width="30" style="1" bestFit="1" customWidth="1"/>
    <col min="3" max="3" width="43.6640625" style="1" customWidth="1"/>
    <col min="4" max="4" width="20.109375" style="1" customWidth="1"/>
    <col min="5" max="5" width="15" style="1" customWidth="1"/>
    <col min="6" max="6" width="11" style="7" customWidth="1"/>
    <col min="7" max="8" width="9.33203125" style="1" customWidth="1"/>
    <col min="9" max="9" width="9.6640625" style="1" customWidth="1"/>
    <col min="10" max="16" width="9.33203125" style="1" customWidth="1"/>
    <col min="17" max="16384" width="9.109375" style="1"/>
  </cols>
  <sheetData>
    <row r="1" spans="1:80" ht="38.25" customHeight="1" x14ac:dyDescent="0.3">
      <c r="A1" s="4" t="s">
        <v>43</v>
      </c>
    </row>
    <row r="2" spans="1:80" ht="12.6" x14ac:dyDescent="0.3">
      <c r="A2" s="2" t="s">
        <v>36</v>
      </c>
      <c r="D2" s="2" t="s">
        <v>0</v>
      </c>
    </row>
    <row r="3" spans="1:80" ht="12.6" x14ac:dyDescent="0.3">
      <c r="A3" s="2" t="s">
        <v>27</v>
      </c>
      <c r="D3" s="1" t="s">
        <v>40</v>
      </c>
    </row>
    <row r="4" spans="1:80" ht="12.6" x14ac:dyDescent="0.3">
      <c r="A4" s="2" t="s">
        <v>37</v>
      </c>
      <c r="D4" s="1" t="s">
        <v>41</v>
      </c>
    </row>
    <row r="5" spans="1:80" ht="12.6" x14ac:dyDescent="0.3">
      <c r="A5" s="2" t="s">
        <v>38</v>
      </c>
      <c r="D5" s="1" t="s">
        <v>42</v>
      </c>
    </row>
    <row r="6" spans="1:80" ht="12.6" x14ac:dyDescent="0.3">
      <c r="A6" s="2" t="s">
        <v>39</v>
      </c>
    </row>
    <row r="7" spans="1:80" ht="12.6" x14ac:dyDescent="0.3">
      <c r="A7" s="2" t="s">
        <v>33</v>
      </c>
    </row>
    <row r="8" spans="1:80" ht="12.6" x14ac:dyDescent="0.3">
      <c r="A8" s="1" t="s">
        <v>35</v>
      </c>
    </row>
    <row r="10" spans="1:80" ht="12.6" x14ac:dyDescent="0.3">
      <c r="A10" s="2"/>
    </row>
    <row r="11" spans="1:80" ht="45.75" customHeight="1" x14ac:dyDescent="0.3">
      <c r="A11" s="3" t="s">
        <v>1</v>
      </c>
      <c r="B11" s="3" t="s">
        <v>2</v>
      </c>
      <c r="C11" s="3" t="s">
        <v>26</v>
      </c>
      <c r="D11" s="3" t="s">
        <v>19</v>
      </c>
      <c r="E11" s="8" t="s">
        <v>3</v>
      </c>
      <c r="F11" s="3" t="s">
        <v>4</v>
      </c>
      <c r="G11" s="3" t="s">
        <v>5</v>
      </c>
      <c r="H11" s="3" t="s">
        <v>6</v>
      </c>
      <c r="I11" s="3" t="s">
        <v>22</v>
      </c>
      <c r="J11" s="3" t="s">
        <v>20</v>
      </c>
      <c r="K11" s="3" t="s">
        <v>23</v>
      </c>
      <c r="L11" s="3" t="s">
        <v>7</v>
      </c>
      <c r="M11" s="3" t="s">
        <v>8</v>
      </c>
      <c r="N11" s="3" t="s">
        <v>34</v>
      </c>
      <c r="O11" s="3" t="s">
        <v>9</v>
      </c>
      <c r="P11" s="3" t="s">
        <v>10</v>
      </c>
    </row>
    <row r="12" spans="1:80" ht="16.5" customHeight="1" x14ac:dyDescent="0.3">
      <c r="A12" s="10"/>
      <c r="B12" s="10"/>
      <c r="C12" s="3"/>
      <c r="D12" s="3"/>
      <c r="E12" s="8"/>
      <c r="F12" s="3"/>
      <c r="G12" s="3"/>
      <c r="H12" s="10"/>
      <c r="I12" s="3" t="s">
        <v>29</v>
      </c>
      <c r="J12" s="3" t="s">
        <v>30</v>
      </c>
      <c r="K12" s="3" t="s">
        <v>30</v>
      </c>
      <c r="L12" s="3" t="s">
        <v>31</v>
      </c>
      <c r="M12" s="3" t="s">
        <v>32</v>
      </c>
      <c r="N12" s="3" t="s">
        <v>30</v>
      </c>
      <c r="O12" s="3" t="s">
        <v>32</v>
      </c>
      <c r="P12" s="3"/>
    </row>
    <row r="13" spans="1:80" s="10" customFormat="1" ht="12.75" customHeight="1" x14ac:dyDescent="0.2">
      <c r="A13" s="11" t="s">
        <v>44</v>
      </c>
      <c r="B13" s="11" t="s">
        <v>75</v>
      </c>
      <c r="C13" s="11" t="s">
        <v>104</v>
      </c>
      <c r="D13" s="12">
        <v>2942080</v>
      </c>
      <c r="E13" s="12">
        <v>800000</v>
      </c>
      <c r="F13" s="9"/>
      <c r="G13" s="9">
        <v>35</v>
      </c>
      <c r="H13" s="9">
        <f t="shared" ref="H13:H43" si="0">SUM(F13:G13)</f>
        <v>35</v>
      </c>
      <c r="I13" s="6">
        <v>18</v>
      </c>
      <c r="J13" s="6">
        <v>11</v>
      </c>
      <c r="K13" s="6">
        <v>11</v>
      </c>
      <c r="L13" s="6">
        <v>5</v>
      </c>
      <c r="M13" s="6">
        <v>8</v>
      </c>
      <c r="N13" s="6">
        <v>12</v>
      </c>
      <c r="O13" s="6">
        <v>8</v>
      </c>
      <c r="P13" s="13">
        <f t="shared" ref="P13:P43" si="1">SUM(I13:O13)</f>
        <v>73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</row>
    <row r="14" spans="1:80" s="10" customFormat="1" ht="12.75" customHeight="1" x14ac:dyDescent="0.2">
      <c r="A14" s="11" t="s">
        <v>45</v>
      </c>
      <c r="B14" s="11" t="s">
        <v>76</v>
      </c>
      <c r="C14" s="11" t="s">
        <v>105</v>
      </c>
      <c r="D14" s="12">
        <v>35829245</v>
      </c>
      <c r="E14" s="12">
        <v>3992100</v>
      </c>
      <c r="F14" s="9">
        <v>52</v>
      </c>
      <c r="G14" s="9">
        <v>38</v>
      </c>
      <c r="H14" s="9">
        <f t="shared" si="0"/>
        <v>90</v>
      </c>
      <c r="I14" s="6">
        <v>21</v>
      </c>
      <c r="J14" s="6">
        <v>11</v>
      </c>
      <c r="K14" s="6">
        <v>13</v>
      </c>
      <c r="L14" s="6">
        <v>5</v>
      </c>
      <c r="M14" s="6">
        <v>9</v>
      </c>
      <c r="N14" s="6">
        <v>12</v>
      </c>
      <c r="O14" s="6">
        <v>9</v>
      </c>
      <c r="P14" s="13">
        <f t="shared" si="1"/>
        <v>80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</row>
    <row r="15" spans="1:80" s="10" customFormat="1" ht="12.75" customHeight="1" x14ac:dyDescent="0.2">
      <c r="A15" s="11" t="s">
        <v>49</v>
      </c>
      <c r="B15" s="11" t="s">
        <v>79</v>
      </c>
      <c r="C15" s="11" t="s">
        <v>106</v>
      </c>
      <c r="D15" s="12">
        <v>271730000</v>
      </c>
      <c r="E15" s="12">
        <v>8000000</v>
      </c>
      <c r="F15" s="9">
        <v>35</v>
      </c>
      <c r="G15" s="9">
        <v>30</v>
      </c>
      <c r="H15" s="9">
        <f t="shared" si="0"/>
        <v>65</v>
      </c>
      <c r="I15" s="6">
        <v>18</v>
      </c>
      <c r="J15" s="6">
        <v>13</v>
      </c>
      <c r="K15" s="6">
        <v>11</v>
      </c>
      <c r="L15" s="6">
        <v>5</v>
      </c>
      <c r="M15" s="6">
        <v>10</v>
      </c>
      <c r="N15" s="6">
        <v>12</v>
      </c>
      <c r="O15" s="6">
        <v>7</v>
      </c>
      <c r="P15" s="13">
        <f t="shared" si="1"/>
        <v>76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</row>
    <row r="16" spans="1:80" s="10" customFormat="1" ht="12.75" customHeight="1" x14ac:dyDescent="0.2">
      <c r="A16" s="11" t="s">
        <v>46</v>
      </c>
      <c r="B16" s="11" t="s">
        <v>100</v>
      </c>
      <c r="C16" s="11" t="s">
        <v>107</v>
      </c>
      <c r="D16" s="12">
        <v>9346751</v>
      </c>
      <c r="E16" s="12">
        <v>2000000</v>
      </c>
      <c r="F16" s="9">
        <v>30</v>
      </c>
      <c r="G16" s="9">
        <v>29</v>
      </c>
      <c r="H16" s="9">
        <f t="shared" si="0"/>
        <v>59</v>
      </c>
      <c r="I16" s="6">
        <v>10</v>
      </c>
      <c r="J16" s="6">
        <v>11</v>
      </c>
      <c r="K16" s="6">
        <v>6</v>
      </c>
      <c r="L16" s="6">
        <v>3</v>
      </c>
      <c r="M16" s="6">
        <v>8</v>
      </c>
      <c r="N16" s="6">
        <v>10</v>
      </c>
      <c r="O16" s="6">
        <v>9</v>
      </c>
      <c r="P16" s="13">
        <f t="shared" si="1"/>
        <v>57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</row>
    <row r="17" spans="1:80" s="10" customFormat="1" ht="12.75" customHeight="1" x14ac:dyDescent="0.2">
      <c r="A17" s="11" t="s">
        <v>47</v>
      </c>
      <c r="B17" s="11" t="s">
        <v>77</v>
      </c>
      <c r="C17" s="11" t="s">
        <v>108</v>
      </c>
      <c r="D17" s="12">
        <v>39139615</v>
      </c>
      <c r="E17" s="12">
        <v>3500000</v>
      </c>
      <c r="F17" s="9">
        <v>49</v>
      </c>
      <c r="G17" s="9"/>
      <c r="H17" s="9">
        <f t="shared" si="0"/>
        <v>49</v>
      </c>
      <c r="I17" s="6">
        <v>11</v>
      </c>
      <c r="J17" s="6">
        <v>12</v>
      </c>
      <c r="K17" s="6">
        <v>6</v>
      </c>
      <c r="L17" s="6">
        <v>4</v>
      </c>
      <c r="M17" s="6">
        <v>7</v>
      </c>
      <c r="N17" s="6">
        <v>7</v>
      </c>
      <c r="O17" s="6">
        <v>9</v>
      </c>
      <c r="P17" s="13">
        <f t="shared" si="1"/>
        <v>56</v>
      </c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</row>
    <row r="18" spans="1:80" s="10" customFormat="1" x14ac:dyDescent="0.2">
      <c r="A18" s="11" t="s">
        <v>48</v>
      </c>
      <c r="B18" s="11" t="s">
        <v>78</v>
      </c>
      <c r="C18" s="11" t="s">
        <v>109</v>
      </c>
      <c r="D18" s="12">
        <v>1069909.4099999999</v>
      </c>
      <c r="E18" s="12">
        <v>440000</v>
      </c>
      <c r="F18" s="9"/>
      <c r="G18" s="9">
        <v>38</v>
      </c>
      <c r="H18" s="9">
        <f t="shared" si="0"/>
        <v>38</v>
      </c>
      <c r="I18" s="6">
        <v>22</v>
      </c>
      <c r="J18" s="6">
        <v>11</v>
      </c>
      <c r="K18" s="6">
        <v>12</v>
      </c>
      <c r="L18" s="6">
        <v>5</v>
      </c>
      <c r="M18" s="6">
        <v>10</v>
      </c>
      <c r="N18" s="6">
        <v>13</v>
      </c>
      <c r="O18" s="6">
        <v>10</v>
      </c>
      <c r="P18" s="13">
        <f t="shared" si="1"/>
        <v>83</v>
      </c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</row>
    <row r="19" spans="1:80" s="10" customFormat="1" ht="12.75" customHeight="1" x14ac:dyDescent="0.2">
      <c r="A19" s="11" t="s">
        <v>55</v>
      </c>
      <c r="B19" s="11" t="s">
        <v>83</v>
      </c>
      <c r="C19" s="11" t="s">
        <v>110</v>
      </c>
      <c r="D19" s="12">
        <v>16594306</v>
      </c>
      <c r="E19" s="12">
        <v>2900000</v>
      </c>
      <c r="F19" s="9">
        <v>52</v>
      </c>
      <c r="G19" s="9">
        <v>27</v>
      </c>
      <c r="H19" s="9">
        <f t="shared" si="0"/>
        <v>79</v>
      </c>
      <c r="I19" s="6">
        <v>23</v>
      </c>
      <c r="J19" s="6">
        <v>12</v>
      </c>
      <c r="K19" s="6">
        <v>12</v>
      </c>
      <c r="L19" s="6">
        <v>5</v>
      </c>
      <c r="M19" s="6">
        <v>7</v>
      </c>
      <c r="N19" s="6">
        <v>13</v>
      </c>
      <c r="O19" s="6">
        <v>9</v>
      </c>
      <c r="P19" s="13">
        <f t="shared" si="1"/>
        <v>81</v>
      </c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</row>
    <row r="20" spans="1:80" s="10" customFormat="1" ht="12.75" customHeight="1" x14ac:dyDescent="0.2">
      <c r="A20" s="11" t="s">
        <v>61</v>
      </c>
      <c r="B20" s="11" t="s">
        <v>89</v>
      </c>
      <c r="C20" s="11" t="s">
        <v>111</v>
      </c>
      <c r="D20" s="12">
        <v>40060000</v>
      </c>
      <c r="E20" s="12">
        <v>1800000</v>
      </c>
      <c r="F20" s="9"/>
      <c r="G20" s="9"/>
      <c r="H20" s="9">
        <f t="shared" si="0"/>
        <v>0</v>
      </c>
      <c r="I20" s="6">
        <v>19</v>
      </c>
      <c r="J20" s="6">
        <v>13</v>
      </c>
      <c r="K20" s="6">
        <v>11</v>
      </c>
      <c r="L20" s="6">
        <v>5</v>
      </c>
      <c r="M20" s="6">
        <v>9</v>
      </c>
      <c r="N20" s="6">
        <v>14</v>
      </c>
      <c r="O20" s="6">
        <v>7</v>
      </c>
      <c r="P20" s="13">
        <f t="shared" si="1"/>
        <v>78</v>
      </c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</row>
    <row r="21" spans="1:80" s="10" customFormat="1" ht="13.5" customHeight="1" x14ac:dyDescent="0.2">
      <c r="A21" s="11" t="s">
        <v>71</v>
      </c>
      <c r="B21" s="11" t="s">
        <v>96</v>
      </c>
      <c r="C21" s="11" t="s">
        <v>112</v>
      </c>
      <c r="D21" s="12">
        <v>14885000</v>
      </c>
      <c r="E21" s="12">
        <v>2700000</v>
      </c>
      <c r="F21" s="9"/>
      <c r="G21" s="9"/>
      <c r="H21" s="9">
        <f t="shared" si="0"/>
        <v>0</v>
      </c>
      <c r="I21" s="6">
        <v>11</v>
      </c>
      <c r="J21" s="6">
        <v>10</v>
      </c>
      <c r="K21" s="6">
        <v>8</v>
      </c>
      <c r="L21" s="6">
        <v>4</v>
      </c>
      <c r="M21" s="6">
        <v>8</v>
      </c>
      <c r="N21" s="6">
        <v>11</v>
      </c>
      <c r="O21" s="6">
        <v>8</v>
      </c>
      <c r="P21" s="13">
        <f t="shared" si="1"/>
        <v>60</v>
      </c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</row>
    <row r="22" spans="1:80" s="10" customFormat="1" ht="12.75" customHeight="1" x14ac:dyDescent="0.2">
      <c r="A22" s="11" t="s">
        <v>57</v>
      </c>
      <c r="B22" s="11" t="s">
        <v>85</v>
      </c>
      <c r="C22" s="11" t="s">
        <v>113</v>
      </c>
      <c r="D22" s="12">
        <v>57682387</v>
      </c>
      <c r="E22" s="12">
        <v>4500000</v>
      </c>
      <c r="F22" s="9"/>
      <c r="G22" s="9">
        <v>36</v>
      </c>
      <c r="H22" s="9">
        <f t="shared" si="0"/>
        <v>36</v>
      </c>
      <c r="I22" s="6">
        <v>9</v>
      </c>
      <c r="J22" s="6">
        <v>11</v>
      </c>
      <c r="K22" s="6">
        <v>6</v>
      </c>
      <c r="L22" s="6">
        <v>4</v>
      </c>
      <c r="M22" s="6">
        <v>7</v>
      </c>
      <c r="N22" s="6">
        <v>10</v>
      </c>
      <c r="O22" s="6">
        <v>10</v>
      </c>
      <c r="P22" s="13">
        <f t="shared" si="1"/>
        <v>57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</row>
    <row r="23" spans="1:80" s="10" customFormat="1" ht="12.75" customHeight="1" x14ac:dyDescent="0.2">
      <c r="A23" s="11" t="s">
        <v>66</v>
      </c>
      <c r="B23" s="11" t="s">
        <v>93</v>
      </c>
      <c r="C23" s="11" t="s">
        <v>114</v>
      </c>
      <c r="D23" s="12">
        <v>34471651</v>
      </c>
      <c r="E23" s="12">
        <v>3000000</v>
      </c>
      <c r="F23" s="9"/>
      <c r="G23" s="9">
        <v>33</v>
      </c>
      <c r="H23" s="9">
        <f t="shared" si="0"/>
        <v>33</v>
      </c>
      <c r="I23" s="6">
        <v>21</v>
      </c>
      <c r="J23" s="6">
        <v>10</v>
      </c>
      <c r="K23" s="6">
        <v>8</v>
      </c>
      <c r="L23" s="6">
        <v>4</v>
      </c>
      <c r="M23" s="6">
        <v>8</v>
      </c>
      <c r="N23" s="6">
        <v>11</v>
      </c>
      <c r="O23" s="6">
        <v>9</v>
      </c>
      <c r="P23" s="13">
        <f t="shared" si="1"/>
        <v>71</v>
      </c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</row>
    <row r="24" spans="1:80" s="10" customFormat="1" ht="12.75" customHeight="1" x14ac:dyDescent="0.2">
      <c r="A24" s="11" t="s">
        <v>62</v>
      </c>
      <c r="B24" s="11" t="s">
        <v>76</v>
      </c>
      <c r="C24" s="11" t="s">
        <v>115</v>
      </c>
      <c r="D24" s="12">
        <v>37660134</v>
      </c>
      <c r="E24" s="12">
        <v>3000000</v>
      </c>
      <c r="F24" s="9">
        <v>55</v>
      </c>
      <c r="G24" s="9">
        <v>30</v>
      </c>
      <c r="H24" s="9">
        <f t="shared" si="0"/>
        <v>85</v>
      </c>
      <c r="I24" s="6">
        <v>14</v>
      </c>
      <c r="J24" s="6">
        <v>11</v>
      </c>
      <c r="K24" s="6">
        <v>10</v>
      </c>
      <c r="L24" s="6">
        <v>5</v>
      </c>
      <c r="M24" s="6">
        <v>9</v>
      </c>
      <c r="N24" s="6">
        <v>11</v>
      </c>
      <c r="O24" s="6">
        <v>9</v>
      </c>
      <c r="P24" s="13">
        <f t="shared" si="1"/>
        <v>69</v>
      </c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</row>
    <row r="25" spans="1:80" s="10" customFormat="1" ht="12.75" customHeight="1" x14ac:dyDescent="0.2">
      <c r="A25" s="11" t="s">
        <v>68</v>
      </c>
      <c r="B25" s="11" t="s">
        <v>94</v>
      </c>
      <c r="C25" s="11" t="s">
        <v>116</v>
      </c>
      <c r="D25" s="12">
        <v>19637891</v>
      </c>
      <c r="E25" s="12">
        <v>3253490</v>
      </c>
      <c r="F25" s="9">
        <v>16</v>
      </c>
      <c r="G25" s="9">
        <v>34</v>
      </c>
      <c r="H25" s="9">
        <f t="shared" si="0"/>
        <v>50</v>
      </c>
      <c r="I25" s="6">
        <v>11</v>
      </c>
      <c r="J25" s="6">
        <v>9</v>
      </c>
      <c r="K25" s="6">
        <v>9</v>
      </c>
      <c r="L25" s="6">
        <v>4</v>
      </c>
      <c r="M25" s="6">
        <v>9</v>
      </c>
      <c r="N25" s="6">
        <v>8</v>
      </c>
      <c r="O25" s="6">
        <v>6</v>
      </c>
      <c r="P25" s="13">
        <f t="shared" si="1"/>
        <v>56</v>
      </c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</row>
    <row r="26" spans="1:80" s="10" customFormat="1" x14ac:dyDescent="0.2">
      <c r="A26" s="11" t="s">
        <v>64</v>
      </c>
      <c r="B26" s="11" t="s">
        <v>91</v>
      </c>
      <c r="C26" s="11" t="s">
        <v>117</v>
      </c>
      <c r="D26" s="12">
        <v>4587350</v>
      </c>
      <c r="E26" s="12">
        <v>608154</v>
      </c>
      <c r="F26" s="9"/>
      <c r="G26" s="9"/>
      <c r="H26" s="9">
        <f t="shared" si="0"/>
        <v>0</v>
      </c>
      <c r="I26" s="6">
        <v>10</v>
      </c>
      <c r="J26" s="6">
        <v>8</v>
      </c>
      <c r="K26" s="6">
        <v>7</v>
      </c>
      <c r="L26" s="6">
        <v>4</v>
      </c>
      <c r="M26" s="6">
        <v>7</v>
      </c>
      <c r="N26" s="6">
        <v>7</v>
      </c>
      <c r="O26" s="6">
        <v>7</v>
      </c>
      <c r="P26" s="13">
        <f t="shared" si="1"/>
        <v>50</v>
      </c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</row>
    <row r="27" spans="1:80" s="10" customFormat="1" ht="12.75" customHeight="1" x14ac:dyDescent="0.2">
      <c r="A27" s="11" t="s">
        <v>67</v>
      </c>
      <c r="B27" s="11" t="s">
        <v>93</v>
      </c>
      <c r="C27" s="11" t="s">
        <v>118</v>
      </c>
      <c r="D27" s="12">
        <v>46121378</v>
      </c>
      <c r="E27" s="12">
        <v>3000000</v>
      </c>
      <c r="F27" s="9">
        <v>40</v>
      </c>
      <c r="G27" s="9">
        <v>35</v>
      </c>
      <c r="H27" s="9">
        <f t="shared" si="0"/>
        <v>75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13">
        <f t="shared" si="1"/>
        <v>0</v>
      </c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</row>
    <row r="28" spans="1:80" s="10" customFormat="1" ht="12.75" customHeight="1" x14ac:dyDescent="0.2">
      <c r="A28" s="11" t="s">
        <v>70</v>
      </c>
      <c r="B28" s="11" t="s">
        <v>95</v>
      </c>
      <c r="C28" s="11" t="s">
        <v>119</v>
      </c>
      <c r="D28" s="12">
        <v>18553351</v>
      </c>
      <c r="E28" s="12">
        <v>2646700</v>
      </c>
      <c r="F28" s="9">
        <v>47</v>
      </c>
      <c r="G28" s="9">
        <v>33</v>
      </c>
      <c r="H28" s="9">
        <f t="shared" si="0"/>
        <v>80</v>
      </c>
      <c r="I28" s="6">
        <v>21</v>
      </c>
      <c r="J28" s="6">
        <v>10</v>
      </c>
      <c r="K28" s="6">
        <v>12</v>
      </c>
      <c r="L28" s="6">
        <v>4</v>
      </c>
      <c r="M28" s="6">
        <v>8</v>
      </c>
      <c r="N28" s="6">
        <v>9</v>
      </c>
      <c r="O28" s="6">
        <v>6</v>
      </c>
      <c r="P28" s="13">
        <f t="shared" si="1"/>
        <v>70</v>
      </c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</row>
    <row r="29" spans="1:80" s="10" customFormat="1" ht="12.75" customHeight="1" x14ac:dyDescent="0.2">
      <c r="A29" s="11" t="s">
        <v>59</v>
      </c>
      <c r="B29" s="11" t="s">
        <v>87</v>
      </c>
      <c r="C29" s="11" t="s">
        <v>120</v>
      </c>
      <c r="D29" s="12">
        <v>4018500</v>
      </c>
      <c r="E29" s="12">
        <v>850000</v>
      </c>
      <c r="F29" s="9">
        <v>51</v>
      </c>
      <c r="G29" s="9">
        <v>34</v>
      </c>
      <c r="H29" s="9">
        <f t="shared" si="0"/>
        <v>85</v>
      </c>
      <c r="I29" s="6">
        <v>17</v>
      </c>
      <c r="J29" s="6">
        <v>11</v>
      </c>
      <c r="K29" s="6">
        <v>10</v>
      </c>
      <c r="L29" s="6">
        <v>4</v>
      </c>
      <c r="M29" s="6">
        <v>8</v>
      </c>
      <c r="N29" s="6">
        <v>9</v>
      </c>
      <c r="O29" s="6">
        <v>9</v>
      </c>
      <c r="P29" s="13">
        <f t="shared" si="1"/>
        <v>68</v>
      </c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</row>
    <row r="30" spans="1:80" s="10" customFormat="1" ht="12.75" customHeight="1" x14ac:dyDescent="0.2">
      <c r="A30" s="11" t="s">
        <v>58</v>
      </c>
      <c r="B30" s="11" t="s">
        <v>86</v>
      </c>
      <c r="C30" s="11" t="s">
        <v>121</v>
      </c>
      <c r="D30" s="12">
        <v>19174675</v>
      </c>
      <c r="E30" s="12">
        <v>1325000</v>
      </c>
      <c r="F30" s="9">
        <v>48</v>
      </c>
      <c r="G30" s="9">
        <v>30</v>
      </c>
      <c r="H30" s="9">
        <f t="shared" si="0"/>
        <v>78</v>
      </c>
      <c r="I30" s="6">
        <v>24</v>
      </c>
      <c r="J30" s="6">
        <v>13</v>
      </c>
      <c r="K30" s="6">
        <v>12</v>
      </c>
      <c r="L30" s="6">
        <v>5</v>
      </c>
      <c r="M30" s="6">
        <v>9</v>
      </c>
      <c r="N30" s="6">
        <v>13</v>
      </c>
      <c r="O30" s="6">
        <v>8</v>
      </c>
      <c r="P30" s="13">
        <f t="shared" si="1"/>
        <v>84</v>
      </c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</row>
    <row r="31" spans="1:80" s="10" customFormat="1" x14ac:dyDescent="0.2">
      <c r="A31" s="11" t="s">
        <v>63</v>
      </c>
      <c r="B31" s="11" t="s">
        <v>90</v>
      </c>
      <c r="C31" s="11" t="s">
        <v>122</v>
      </c>
      <c r="D31" s="12">
        <v>24885900</v>
      </c>
      <c r="E31" s="12">
        <v>2629500</v>
      </c>
      <c r="F31" s="9">
        <v>43</v>
      </c>
      <c r="G31" s="9"/>
      <c r="H31" s="9">
        <f t="shared" si="0"/>
        <v>43</v>
      </c>
      <c r="I31" s="6">
        <v>13</v>
      </c>
      <c r="J31" s="6">
        <v>11</v>
      </c>
      <c r="K31" s="14">
        <v>9</v>
      </c>
      <c r="L31" s="14">
        <v>4</v>
      </c>
      <c r="M31" s="14">
        <v>9</v>
      </c>
      <c r="N31" s="14">
        <v>9</v>
      </c>
      <c r="O31" s="14">
        <v>8</v>
      </c>
      <c r="P31" s="13">
        <f t="shared" si="1"/>
        <v>63</v>
      </c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</row>
    <row r="32" spans="1:80" s="10" customFormat="1" ht="12.75" customHeight="1" x14ac:dyDescent="0.2">
      <c r="A32" s="11" t="s">
        <v>73</v>
      </c>
      <c r="B32" s="11" t="s">
        <v>98</v>
      </c>
      <c r="C32" s="11" t="s">
        <v>123</v>
      </c>
      <c r="D32" s="12">
        <v>3865000</v>
      </c>
      <c r="E32" s="12">
        <v>1000000</v>
      </c>
      <c r="F32" s="9"/>
      <c r="G32" s="9">
        <v>11</v>
      </c>
      <c r="H32" s="9">
        <f t="shared" si="0"/>
        <v>11</v>
      </c>
      <c r="I32" s="6">
        <v>23</v>
      </c>
      <c r="J32" s="6">
        <v>10</v>
      </c>
      <c r="K32" s="6">
        <v>12</v>
      </c>
      <c r="L32" s="6">
        <v>4</v>
      </c>
      <c r="M32" s="6">
        <v>6</v>
      </c>
      <c r="N32" s="6">
        <v>7</v>
      </c>
      <c r="O32" s="6">
        <v>6</v>
      </c>
      <c r="P32" s="13">
        <f t="shared" si="1"/>
        <v>68</v>
      </c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</row>
    <row r="33" spans="1:80" s="10" customFormat="1" ht="12.75" customHeight="1" x14ac:dyDescent="0.2">
      <c r="A33" s="11" t="s">
        <v>74</v>
      </c>
      <c r="B33" s="11" t="s">
        <v>98</v>
      </c>
      <c r="C33" s="11" t="s">
        <v>124</v>
      </c>
      <c r="D33" s="12">
        <v>9757691</v>
      </c>
      <c r="E33" s="12">
        <v>976394</v>
      </c>
      <c r="F33" s="9">
        <v>27</v>
      </c>
      <c r="G33" s="9">
        <v>36</v>
      </c>
      <c r="H33" s="9">
        <f t="shared" si="0"/>
        <v>63</v>
      </c>
      <c r="I33" s="6">
        <v>12</v>
      </c>
      <c r="J33" s="6">
        <v>9</v>
      </c>
      <c r="K33" s="6">
        <v>8</v>
      </c>
      <c r="L33" s="6">
        <v>4</v>
      </c>
      <c r="M33" s="6">
        <v>6</v>
      </c>
      <c r="N33" s="6">
        <v>6</v>
      </c>
      <c r="O33" s="6">
        <v>6</v>
      </c>
      <c r="P33" s="13">
        <f t="shared" si="1"/>
        <v>51</v>
      </c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</row>
    <row r="34" spans="1:80" s="10" customFormat="1" ht="12.75" customHeight="1" x14ac:dyDescent="0.2">
      <c r="A34" s="11" t="s">
        <v>53</v>
      </c>
      <c r="B34" s="11" t="s">
        <v>82</v>
      </c>
      <c r="C34" s="11" t="s">
        <v>125</v>
      </c>
      <c r="D34" s="12">
        <v>16774011</v>
      </c>
      <c r="E34" s="12">
        <v>1400000</v>
      </c>
      <c r="F34" s="9"/>
      <c r="G34" s="9">
        <v>26</v>
      </c>
      <c r="H34" s="9">
        <f t="shared" si="0"/>
        <v>26</v>
      </c>
      <c r="I34" s="6">
        <v>13</v>
      </c>
      <c r="J34" s="6">
        <v>11</v>
      </c>
      <c r="K34" s="6">
        <v>10</v>
      </c>
      <c r="L34" s="6">
        <v>5</v>
      </c>
      <c r="M34" s="6">
        <v>9</v>
      </c>
      <c r="N34" s="6">
        <v>12</v>
      </c>
      <c r="O34" s="6">
        <v>10</v>
      </c>
      <c r="P34" s="13">
        <f t="shared" si="1"/>
        <v>70</v>
      </c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</row>
    <row r="35" spans="1:80" s="10" customFormat="1" ht="12.75" customHeight="1" x14ac:dyDescent="0.2">
      <c r="A35" s="11" t="s">
        <v>69</v>
      </c>
      <c r="B35" s="11" t="s">
        <v>95</v>
      </c>
      <c r="C35" s="11" t="s">
        <v>126</v>
      </c>
      <c r="D35" s="15" t="s">
        <v>99</v>
      </c>
      <c r="E35" s="12">
        <v>1850000</v>
      </c>
      <c r="F35" s="9">
        <v>28</v>
      </c>
      <c r="G35" s="9">
        <v>27</v>
      </c>
      <c r="H35" s="9">
        <f t="shared" si="0"/>
        <v>55</v>
      </c>
      <c r="I35" s="6">
        <v>14</v>
      </c>
      <c r="J35" s="6">
        <v>8</v>
      </c>
      <c r="K35" s="6">
        <v>8</v>
      </c>
      <c r="L35" s="6">
        <v>4</v>
      </c>
      <c r="M35" s="6">
        <v>7</v>
      </c>
      <c r="N35" s="6">
        <v>9</v>
      </c>
      <c r="O35" s="6">
        <v>6</v>
      </c>
      <c r="P35" s="13">
        <f t="shared" si="1"/>
        <v>56</v>
      </c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</row>
    <row r="36" spans="1:80" s="10" customFormat="1" ht="12.75" customHeight="1" x14ac:dyDescent="0.2">
      <c r="A36" s="11" t="s">
        <v>56</v>
      </c>
      <c r="B36" s="11" t="s">
        <v>84</v>
      </c>
      <c r="C36" s="11" t="s">
        <v>127</v>
      </c>
      <c r="D36" s="12">
        <v>47704590</v>
      </c>
      <c r="E36" s="12">
        <v>6000000</v>
      </c>
      <c r="F36" s="9">
        <v>33</v>
      </c>
      <c r="G36" s="9">
        <v>37</v>
      </c>
      <c r="H36" s="9">
        <f t="shared" si="0"/>
        <v>70</v>
      </c>
      <c r="I36" s="6">
        <v>16</v>
      </c>
      <c r="J36" s="6">
        <v>13</v>
      </c>
      <c r="K36" s="6">
        <v>9</v>
      </c>
      <c r="L36" s="6">
        <v>5</v>
      </c>
      <c r="M36" s="6">
        <v>9</v>
      </c>
      <c r="N36" s="6">
        <v>13</v>
      </c>
      <c r="O36" s="6">
        <v>9</v>
      </c>
      <c r="P36" s="13">
        <f t="shared" si="1"/>
        <v>74</v>
      </c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</row>
    <row r="37" spans="1:80" s="10" customFormat="1" ht="12.75" customHeight="1" x14ac:dyDescent="0.2">
      <c r="A37" s="11" t="s">
        <v>54</v>
      </c>
      <c r="B37" s="11" t="s">
        <v>82</v>
      </c>
      <c r="C37" s="11" t="s">
        <v>128</v>
      </c>
      <c r="D37" s="12">
        <v>4570940</v>
      </c>
      <c r="E37" s="12">
        <v>900000</v>
      </c>
      <c r="F37" s="9">
        <v>50</v>
      </c>
      <c r="G37" s="9">
        <v>17</v>
      </c>
      <c r="H37" s="9">
        <f t="shared" si="0"/>
        <v>67</v>
      </c>
      <c r="I37" s="6">
        <v>14</v>
      </c>
      <c r="J37" s="6">
        <v>8</v>
      </c>
      <c r="K37" s="6">
        <v>8</v>
      </c>
      <c r="L37" s="6">
        <v>4</v>
      </c>
      <c r="M37" s="6">
        <v>7</v>
      </c>
      <c r="N37" s="6">
        <v>8</v>
      </c>
      <c r="O37" s="6">
        <v>10</v>
      </c>
      <c r="P37" s="13">
        <f t="shared" si="1"/>
        <v>59</v>
      </c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</row>
    <row r="38" spans="1:80" s="10" customFormat="1" ht="12.75" customHeight="1" x14ac:dyDescent="0.2">
      <c r="A38" s="11" t="s">
        <v>60</v>
      </c>
      <c r="B38" s="11" t="s">
        <v>88</v>
      </c>
      <c r="C38" s="11" t="s">
        <v>129</v>
      </c>
      <c r="D38" s="12">
        <v>15860747</v>
      </c>
      <c r="E38" s="12">
        <v>2000000</v>
      </c>
      <c r="F38" s="9"/>
      <c r="G38" s="9">
        <v>35</v>
      </c>
      <c r="H38" s="9">
        <f t="shared" si="0"/>
        <v>35</v>
      </c>
      <c r="I38" s="6">
        <v>24</v>
      </c>
      <c r="J38" s="6">
        <v>13</v>
      </c>
      <c r="K38" s="6">
        <v>13</v>
      </c>
      <c r="L38" s="6">
        <v>4</v>
      </c>
      <c r="M38" s="6">
        <v>6</v>
      </c>
      <c r="N38" s="6">
        <v>13</v>
      </c>
      <c r="O38" s="6">
        <v>10</v>
      </c>
      <c r="P38" s="13">
        <f t="shared" si="1"/>
        <v>83</v>
      </c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</row>
    <row r="39" spans="1:80" s="10" customFormat="1" x14ac:dyDescent="0.2">
      <c r="A39" s="11" t="s">
        <v>52</v>
      </c>
      <c r="B39" s="11" t="s">
        <v>81</v>
      </c>
      <c r="C39" s="11" t="s">
        <v>130</v>
      </c>
      <c r="D39" s="12">
        <v>994730</v>
      </c>
      <c r="E39" s="12">
        <v>272480</v>
      </c>
      <c r="F39" s="9"/>
      <c r="G39" s="9"/>
      <c r="H39" s="9">
        <f t="shared" si="0"/>
        <v>0</v>
      </c>
      <c r="I39" s="6">
        <v>23</v>
      </c>
      <c r="J39" s="6">
        <v>10</v>
      </c>
      <c r="K39" s="6">
        <v>12</v>
      </c>
      <c r="L39" s="6">
        <v>5</v>
      </c>
      <c r="M39" s="6">
        <v>8</v>
      </c>
      <c r="N39" s="6">
        <v>12</v>
      </c>
      <c r="O39" s="6">
        <v>9</v>
      </c>
      <c r="P39" s="13">
        <f t="shared" si="1"/>
        <v>79</v>
      </c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</row>
    <row r="40" spans="1:80" s="10" customFormat="1" ht="12.75" customHeight="1" x14ac:dyDescent="0.2">
      <c r="A40" s="11" t="s">
        <v>51</v>
      </c>
      <c r="B40" s="11" t="s">
        <v>80</v>
      </c>
      <c r="C40" s="11" t="s">
        <v>131</v>
      </c>
      <c r="D40" s="12">
        <v>31100000</v>
      </c>
      <c r="E40" s="12">
        <v>4500000</v>
      </c>
      <c r="F40" s="9">
        <v>35</v>
      </c>
      <c r="G40" s="9"/>
      <c r="H40" s="9">
        <f t="shared" si="0"/>
        <v>35</v>
      </c>
      <c r="I40" s="6">
        <v>23</v>
      </c>
      <c r="J40" s="6">
        <v>11</v>
      </c>
      <c r="K40" s="6">
        <v>12</v>
      </c>
      <c r="L40" s="6">
        <v>5</v>
      </c>
      <c r="M40" s="6">
        <v>8</v>
      </c>
      <c r="N40" s="6">
        <v>11</v>
      </c>
      <c r="O40" s="6">
        <v>10</v>
      </c>
      <c r="P40" s="13">
        <f t="shared" si="1"/>
        <v>80</v>
      </c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</row>
    <row r="41" spans="1:80" s="10" customFormat="1" ht="12.75" customHeight="1" x14ac:dyDescent="0.2">
      <c r="A41" s="11" t="s">
        <v>50</v>
      </c>
      <c r="B41" s="11" t="s">
        <v>80</v>
      </c>
      <c r="C41" s="11" t="s">
        <v>132</v>
      </c>
      <c r="D41" s="12">
        <v>26500000</v>
      </c>
      <c r="E41" s="12">
        <v>3000000</v>
      </c>
      <c r="F41" s="9">
        <v>41</v>
      </c>
      <c r="G41" s="9">
        <v>37</v>
      </c>
      <c r="H41" s="9">
        <f t="shared" si="0"/>
        <v>78</v>
      </c>
      <c r="I41" s="6">
        <v>18</v>
      </c>
      <c r="J41" s="6">
        <v>11</v>
      </c>
      <c r="K41" s="6">
        <v>11</v>
      </c>
      <c r="L41" s="6">
        <v>5</v>
      </c>
      <c r="M41" s="6">
        <v>7</v>
      </c>
      <c r="N41" s="6">
        <v>9</v>
      </c>
      <c r="O41" s="6">
        <v>10</v>
      </c>
      <c r="P41" s="13">
        <f t="shared" si="1"/>
        <v>71</v>
      </c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</row>
    <row r="42" spans="1:80" s="10" customFormat="1" ht="12.75" customHeight="1" x14ac:dyDescent="0.2">
      <c r="A42" s="11" t="s">
        <v>72</v>
      </c>
      <c r="B42" s="11" t="s">
        <v>97</v>
      </c>
      <c r="C42" s="11" t="s">
        <v>133</v>
      </c>
      <c r="D42" s="12">
        <v>64507110.200000003</v>
      </c>
      <c r="E42" s="12">
        <v>4500000</v>
      </c>
      <c r="F42" s="9">
        <v>43</v>
      </c>
      <c r="G42" s="9">
        <v>35</v>
      </c>
      <c r="H42" s="9">
        <f t="shared" si="0"/>
        <v>78</v>
      </c>
      <c r="I42" s="6">
        <v>19</v>
      </c>
      <c r="J42" s="6">
        <v>12</v>
      </c>
      <c r="K42" s="6">
        <v>10</v>
      </c>
      <c r="L42" s="6">
        <v>4</v>
      </c>
      <c r="M42" s="6">
        <v>7</v>
      </c>
      <c r="N42" s="6">
        <v>12</v>
      </c>
      <c r="O42" s="6">
        <v>8</v>
      </c>
      <c r="P42" s="13">
        <f t="shared" si="1"/>
        <v>72</v>
      </c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</row>
    <row r="43" spans="1:80" s="10" customFormat="1" ht="12.75" customHeight="1" x14ac:dyDescent="0.2">
      <c r="A43" s="11" t="s">
        <v>65</v>
      </c>
      <c r="B43" s="11" t="s">
        <v>92</v>
      </c>
      <c r="C43" s="11" t="s">
        <v>134</v>
      </c>
      <c r="D43" s="12">
        <v>115217057</v>
      </c>
      <c r="E43" s="12">
        <v>3970500</v>
      </c>
      <c r="F43" s="9">
        <v>40</v>
      </c>
      <c r="G43" s="9">
        <v>39</v>
      </c>
      <c r="H43" s="9">
        <f t="shared" si="0"/>
        <v>79</v>
      </c>
      <c r="I43" s="6">
        <v>24</v>
      </c>
      <c r="J43" s="6">
        <v>13</v>
      </c>
      <c r="K43" s="6">
        <v>11</v>
      </c>
      <c r="L43" s="6">
        <v>5</v>
      </c>
      <c r="M43" s="6">
        <v>9</v>
      </c>
      <c r="N43" s="6">
        <v>12</v>
      </c>
      <c r="O43" s="6">
        <v>8</v>
      </c>
      <c r="P43" s="13">
        <f t="shared" si="1"/>
        <v>82</v>
      </c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</row>
    <row r="44" spans="1:80" x14ac:dyDescent="0.3">
      <c r="D44" s="5">
        <f>SUM(D13:D43)</f>
        <v>1035241999.6100001</v>
      </c>
      <c r="E44" s="5">
        <f>SUM(E13:E43)</f>
        <v>81314318</v>
      </c>
    </row>
    <row r="45" spans="1:80" x14ac:dyDescent="0.3">
      <c r="E45" s="5"/>
      <c r="F45" s="5"/>
    </row>
  </sheetData>
  <dataValidations count="2">
    <dataValidation type="whole" showInputMessage="1" showErrorMessage="1" errorTitle="ZNOVU A LÉPE" error="To je móóóóóóc!!!!" sqref="J14:O43">
      <formula1>0</formula1>
      <formula2>15</formula2>
    </dataValidation>
    <dataValidation type="whole" allowBlank="1" showInputMessage="1" showErrorMessage="1" errorTitle="ZNOVU A LÉPE" error="To je móóóóóóc!!!!" sqref="I14:I43">
      <formula1>0</formula1>
      <formula2>30</formula2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45"/>
  <sheetViews>
    <sheetView zoomScale="90" zoomScaleNormal="90" workbookViewId="0"/>
  </sheetViews>
  <sheetFormatPr defaultColWidth="9.109375" defaultRowHeight="12" x14ac:dyDescent="0.3"/>
  <cols>
    <col min="1" max="1" width="11.6640625" style="1" customWidth="1"/>
    <col min="2" max="2" width="30" style="1" bestFit="1" customWidth="1"/>
    <col min="3" max="3" width="43.6640625" style="1" customWidth="1"/>
    <col min="4" max="4" width="20.109375" style="1" customWidth="1"/>
    <col min="5" max="5" width="15" style="1" customWidth="1"/>
    <col min="6" max="6" width="11" style="7" customWidth="1"/>
    <col min="7" max="8" width="9.33203125" style="1" customWidth="1"/>
    <col min="9" max="9" width="9.6640625" style="1" customWidth="1"/>
    <col min="10" max="16" width="9.33203125" style="1" customWidth="1"/>
    <col min="17" max="16384" width="9.109375" style="1"/>
  </cols>
  <sheetData>
    <row r="1" spans="1:80" ht="38.25" customHeight="1" x14ac:dyDescent="0.3">
      <c r="A1" s="4" t="s">
        <v>43</v>
      </c>
    </row>
    <row r="2" spans="1:80" ht="12.6" x14ac:dyDescent="0.3">
      <c r="A2" s="2" t="s">
        <v>36</v>
      </c>
      <c r="D2" s="2" t="s">
        <v>0</v>
      </c>
    </row>
    <row r="3" spans="1:80" ht="12.6" x14ac:dyDescent="0.3">
      <c r="A3" s="2" t="s">
        <v>27</v>
      </c>
      <c r="D3" s="1" t="s">
        <v>40</v>
      </c>
    </row>
    <row r="4" spans="1:80" ht="12.6" x14ac:dyDescent="0.3">
      <c r="A4" s="2" t="s">
        <v>37</v>
      </c>
      <c r="D4" s="1" t="s">
        <v>41</v>
      </c>
    </row>
    <row r="5" spans="1:80" ht="12.6" x14ac:dyDescent="0.3">
      <c r="A5" s="2" t="s">
        <v>38</v>
      </c>
      <c r="D5" s="1" t="s">
        <v>42</v>
      </c>
    </row>
    <row r="6" spans="1:80" ht="12.6" x14ac:dyDescent="0.3">
      <c r="A6" s="2" t="s">
        <v>39</v>
      </c>
    </row>
    <row r="7" spans="1:80" ht="12.6" x14ac:dyDescent="0.3">
      <c r="A7" s="2" t="s">
        <v>33</v>
      </c>
    </row>
    <row r="8" spans="1:80" ht="12.6" x14ac:dyDescent="0.3">
      <c r="A8" s="1" t="s">
        <v>35</v>
      </c>
    </row>
    <row r="10" spans="1:80" ht="12.6" x14ac:dyDescent="0.3">
      <c r="A10" s="2"/>
    </row>
    <row r="11" spans="1:80" ht="45.75" customHeight="1" x14ac:dyDescent="0.3">
      <c r="A11" s="3" t="s">
        <v>1</v>
      </c>
      <c r="B11" s="3" t="s">
        <v>2</v>
      </c>
      <c r="C11" s="3" t="s">
        <v>26</v>
      </c>
      <c r="D11" s="3" t="s">
        <v>19</v>
      </c>
      <c r="E11" s="8" t="s">
        <v>3</v>
      </c>
      <c r="F11" s="3" t="s">
        <v>4</v>
      </c>
      <c r="G11" s="3" t="s">
        <v>5</v>
      </c>
      <c r="H11" s="3" t="s">
        <v>6</v>
      </c>
      <c r="I11" s="3" t="s">
        <v>22</v>
      </c>
      <c r="J11" s="3" t="s">
        <v>20</v>
      </c>
      <c r="K11" s="3" t="s">
        <v>23</v>
      </c>
      <c r="L11" s="3" t="s">
        <v>7</v>
      </c>
      <c r="M11" s="3" t="s">
        <v>8</v>
      </c>
      <c r="N11" s="3" t="s">
        <v>34</v>
      </c>
      <c r="O11" s="3" t="s">
        <v>9</v>
      </c>
      <c r="P11" s="3" t="s">
        <v>10</v>
      </c>
    </row>
    <row r="12" spans="1:80" ht="16.5" customHeight="1" x14ac:dyDescent="0.3">
      <c r="A12" s="10"/>
      <c r="B12" s="10"/>
      <c r="C12" s="3"/>
      <c r="D12" s="3"/>
      <c r="E12" s="8"/>
      <c r="F12" s="3"/>
      <c r="G12" s="3"/>
      <c r="H12" s="10"/>
      <c r="I12" s="3" t="s">
        <v>29</v>
      </c>
      <c r="J12" s="3" t="s">
        <v>30</v>
      </c>
      <c r="K12" s="3" t="s">
        <v>30</v>
      </c>
      <c r="L12" s="3" t="s">
        <v>31</v>
      </c>
      <c r="M12" s="3" t="s">
        <v>32</v>
      </c>
      <c r="N12" s="3" t="s">
        <v>30</v>
      </c>
      <c r="O12" s="3" t="s">
        <v>32</v>
      </c>
      <c r="P12" s="3"/>
    </row>
    <row r="13" spans="1:80" s="10" customFormat="1" ht="12.75" customHeight="1" x14ac:dyDescent="0.2">
      <c r="A13" s="11" t="s">
        <v>44</v>
      </c>
      <c r="B13" s="11" t="s">
        <v>75</v>
      </c>
      <c r="C13" s="11" t="s">
        <v>104</v>
      </c>
      <c r="D13" s="12">
        <v>2942080</v>
      </c>
      <c r="E13" s="12">
        <v>800000</v>
      </c>
      <c r="F13" s="9"/>
      <c r="G13" s="9">
        <v>35</v>
      </c>
      <c r="H13" s="9">
        <f t="shared" ref="H13:H43" si="0">SUM(F13:G13)</f>
        <v>35</v>
      </c>
      <c r="I13" s="6">
        <v>25</v>
      </c>
      <c r="J13" s="6">
        <v>10</v>
      </c>
      <c r="K13" s="6">
        <v>9</v>
      </c>
      <c r="L13" s="6">
        <v>5</v>
      </c>
      <c r="M13" s="6">
        <v>8</v>
      </c>
      <c r="N13" s="6">
        <v>12</v>
      </c>
      <c r="O13" s="6">
        <v>8</v>
      </c>
      <c r="P13" s="13">
        <f t="shared" ref="P13:P43" si="1">SUM(I13:O13)</f>
        <v>77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</row>
    <row r="14" spans="1:80" s="10" customFormat="1" ht="12.75" customHeight="1" x14ac:dyDescent="0.2">
      <c r="A14" s="11" t="s">
        <v>45</v>
      </c>
      <c r="B14" s="11" t="s">
        <v>76</v>
      </c>
      <c r="C14" s="11" t="s">
        <v>105</v>
      </c>
      <c r="D14" s="12">
        <v>35829245</v>
      </c>
      <c r="E14" s="12">
        <v>3992100</v>
      </c>
      <c r="F14" s="9">
        <v>52</v>
      </c>
      <c r="G14" s="9">
        <v>38</v>
      </c>
      <c r="H14" s="9">
        <f t="shared" si="0"/>
        <v>90</v>
      </c>
      <c r="I14" s="6">
        <v>26</v>
      </c>
      <c r="J14" s="6">
        <v>12</v>
      </c>
      <c r="K14" s="6">
        <v>13</v>
      </c>
      <c r="L14" s="6">
        <v>5</v>
      </c>
      <c r="M14" s="6">
        <v>10</v>
      </c>
      <c r="N14" s="6">
        <v>14</v>
      </c>
      <c r="O14" s="6">
        <v>9</v>
      </c>
      <c r="P14" s="13">
        <f t="shared" si="1"/>
        <v>89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</row>
    <row r="15" spans="1:80" s="10" customFormat="1" ht="12.75" customHeight="1" x14ac:dyDescent="0.2">
      <c r="A15" s="11" t="s">
        <v>49</v>
      </c>
      <c r="B15" s="11" t="s">
        <v>79</v>
      </c>
      <c r="C15" s="11" t="s">
        <v>106</v>
      </c>
      <c r="D15" s="12">
        <v>271730000</v>
      </c>
      <c r="E15" s="12">
        <v>8000000</v>
      </c>
      <c r="F15" s="9">
        <v>35</v>
      </c>
      <c r="G15" s="9">
        <v>30</v>
      </c>
      <c r="H15" s="9">
        <f t="shared" si="0"/>
        <v>65</v>
      </c>
      <c r="I15" s="6">
        <v>19</v>
      </c>
      <c r="J15" s="6">
        <v>12</v>
      </c>
      <c r="K15" s="6">
        <v>14</v>
      </c>
      <c r="L15" s="6">
        <v>5</v>
      </c>
      <c r="M15" s="6">
        <v>9</v>
      </c>
      <c r="N15" s="6">
        <v>14</v>
      </c>
      <c r="O15" s="6">
        <v>7</v>
      </c>
      <c r="P15" s="13">
        <f t="shared" si="1"/>
        <v>80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</row>
    <row r="16" spans="1:80" s="10" customFormat="1" ht="12.75" customHeight="1" x14ac:dyDescent="0.2">
      <c r="A16" s="11" t="s">
        <v>46</v>
      </c>
      <c r="B16" s="11" t="s">
        <v>100</v>
      </c>
      <c r="C16" s="11" t="s">
        <v>107</v>
      </c>
      <c r="D16" s="12">
        <v>9346751</v>
      </c>
      <c r="E16" s="12">
        <v>2000000</v>
      </c>
      <c r="F16" s="9">
        <v>30</v>
      </c>
      <c r="G16" s="9">
        <v>29</v>
      </c>
      <c r="H16" s="9">
        <f t="shared" si="0"/>
        <v>59</v>
      </c>
      <c r="I16" s="6">
        <v>13</v>
      </c>
      <c r="J16" s="6">
        <v>10</v>
      </c>
      <c r="K16" s="6">
        <v>7</v>
      </c>
      <c r="L16" s="6">
        <v>4</v>
      </c>
      <c r="M16" s="6">
        <v>8</v>
      </c>
      <c r="N16" s="6">
        <v>9</v>
      </c>
      <c r="O16" s="6">
        <v>9</v>
      </c>
      <c r="P16" s="13">
        <f t="shared" si="1"/>
        <v>60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</row>
    <row r="17" spans="1:80" s="10" customFormat="1" ht="12.75" customHeight="1" x14ac:dyDescent="0.2">
      <c r="A17" s="11" t="s">
        <v>47</v>
      </c>
      <c r="B17" s="11" t="s">
        <v>77</v>
      </c>
      <c r="C17" s="11" t="s">
        <v>108</v>
      </c>
      <c r="D17" s="12">
        <v>39139615</v>
      </c>
      <c r="E17" s="12">
        <v>3500000</v>
      </c>
      <c r="F17" s="9">
        <v>49</v>
      </c>
      <c r="G17" s="9"/>
      <c r="H17" s="9">
        <f t="shared" si="0"/>
        <v>49</v>
      </c>
      <c r="I17" s="6">
        <v>12</v>
      </c>
      <c r="J17" s="6">
        <v>12</v>
      </c>
      <c r="K17" s="6">
        <v>9</v>
      </c>
      <c r="L17" s="6">
        <v>4</v>
      </c>
      <c r="M17" s="6">
        <v>7</v>
      </c>
      <c r="N17" s="6">
        <v>7</v>
      </c>
      <c r="O17" s="6">
        <v>9</v>
      </c>
      <c r="P17" s="13">
        <f t="shared" si="1"/>
        <v>60</v>
      </c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</row>
    <row r="18" spans="1:80" s="10" customFormat="1" x14ac:dyDescent="0.2">
      <c r="A18" s="11" t="s">
        <v>48</v>
      </c>
      <c r="B18" s="11" t="s">
        <v>78</v>
      </c>
      <c r="C18" s="11" t="s">
        <v>109</v>
      </c>
      <c r="D18" s="12">
        <v>1069909.4099999999</v>
      </c>
      <c r="E18" s="12">
        <v>440000</v>
      </c>
      <c r="F18" s="9"/>
      <c r="G18" s="9">
        <v>38</v>
      </c>
      <c r="H18" s="9">
        <f t="shared" si="0"/>
        <v>38</v>
      </c>
      <c r="I18" s="6">
        <v>23</v>
      </c>
      <c r="J18" s="6">
        <v>11</v>
      </c>
      <c r="K18" s="6">
        <v>13</v>
      </c>
      <c r="L18" s="6">
        <v>5</v>
      </c>
      <c r="M18" s="6">
        <v>10</v>
      </c>
      <c r="N18" s="6">
        <v>14</v>
      </c>
      <c r="O18" s="6">
        <v>10</v>
      </c>
      <c r="P18" s="13">
        <f t="shared" si="1"/>
        <v>86</v>
      </c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</row>
    <row r="19" spans="1:80" s="10" customFormat="1" ht="12.75" customHeight="1" x14ac:dyDescent="0.2">
      <c r="A19" s="11" t="s">
        <v>55</v>
      </c>
      <c r="B19" s="11" t="s">
        <v>83</v>
      </c>
      <c r="C19" s="11" t="s">
        <v>110</v>
      </c>
      <c r="D19" s="12">
        <v>16594306</v>
      </c>
      <c r="E19" s="12">
        <v>2900000</v>
      </c>
      <c r="F19" s="9">
        <v>52</v>
      </c>
      <c r="G19" s="9">
        <v>27</v>
      </c>
      <c r="H19" s="9">
        <f t="shared" si="0"/>
        <v>79</v>
      </c>
      <c r="I19" s="6">
        <v>25</v>
      </c>
      <c r="J19" s="6">
        <v>12</v>
      </c>
      <c r="K19" s="6">
        <v>14</v>
      </c>
      <c r="L19" s="6">
        <v>5</v>
      </c>
      <c r="M19" s="6">
        <v>7</v>
      </c>
      <c r="N19" s="6">
        <v>14</v>
      </c>
      <c r="O19" s="6">
        <v>9</v>
      </c>
      <c r="P19" s="13">
        <f t="shared" si="1"/>
        <v>86</v>
      </c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</row>
    <row r="20" spans="1:80" s="10" customFormat="1" ht="12.75" customHeight="1" x14ac:dyDescent="0.2">
      <c r="A20" s="11" t="s">
        <v>61</v>
      </c>
      <c r="B20" s="11" t="s">
        <v>89</v>
      </c>
      <c r="C20" s="11" t="s">
        <v>111</v>
      </c>
      <c r="D20" s="12">
        <v>40060000</v>
      </c>
      <c r="E20" s="12">
        <v>1800000</v>
      </c>
      <c r="F20" s="9"/>
      <c r="G20" s="9"/>
      <c r="H20" s="9">
        <f t="shared" si="0"/>
        <v>0</v>
      </c>
      <c r="I20" s="6">
        <v>21</v>
      </c>
      <c r="J20" s="6">
        <v>13</v>
      </c>
      <c r="K20" s="6">
        <v>13</v>
      </c>
      <c r="L20" s="6">
        <v>5</v>
      </c>
      <c r="M20" s="6">
        <v>10</v>
      </c>
      <c r="N20" s="6">
        <v>15</v>
      </c>
      <c r="O20" s="6">
        <v>7</v>
      </c>
      <c r="P20" s="13">
        <f t="shared" si="1"/>
        <v>84</v>
      </c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</row>
    <row r="21" spans="1:80" s="10" customFormat="1" ht="13.5" customHeight="1" x14ac:dyDescent="0.2">
      <c r="A21" s="11" t="s">
        <v>71</v>
      </c>
      <c r="B21" s="11" t="s">
        <v>96</v>
      </c>
      <c r="C21" s="11" t="s">
        <v>112</v>
      </c>
      <c r="D21" s="12">
        <v>14885000</v>
      </c>
      <c r="E21" s="12">
        <v>2700000</v>
      </c>
      <c r="F21" s="9"/>
      <c r="G21" s="9"/>
      <c r="H21" s="9">
        <f t="shared" si="0"/>
        <v>0</v>
      </c>
      <c r="I21" s="6">
        <v>17</v>
      </c>
      <c r="J21" s="6">
        <v>9</v>
      </c>
      <c r="K21" s="6">
        <v>8</v>
      </c>
      <c r="L21" s="6">
        <v>4</v>
      </c>
      <c r="M21" s="6">
        <v>9</v>
      </c>
      <c r="N21" s="6">
        <v>10</v>
      </c>
      <c r="O21" s="6">
        <v>8</v>
      </c>
      <c r="P21" s="13">
        <f t="shared" si="1"/>
        <v>65</v>
      </c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</row>
    <row r="22" spans="1:80" s="10" customFormat="1" ht="12.75" customHeight="1" x14ac:dyDescent="0.2">
      <c r="A22" s="11" t="s">
        <v>57</v>
      </c>
      <c r="B22" s="11" t="s">
        <v>85</v>
      </c>
      <c r="C22" s="11" t="s">
        <v>113</v>
      </c>
      <c r="D22" s="12">
        <v>57682387</v>
      </c>
      <c r="E22" s="12">
        <v>4500000</v>
      </c>
      <c r="F22" s="9"/>
      <c r="G22" s="9">
        <v>36</v>
      </c>
      <c r="H22" s="9">
        <f t="shared" si="0"/>
        <v>36</v>
      </c>
      <c r="I22" s="6">
        <v>12</v>
      </c>
      <c r="J22" s="6">
        <v>12</v>
      </c>
      <c r="K22" s="6">
        <v>7</v>
      </c>
      <c r="L22" s="6">
        <v>4</v>
      </c>
      <c r="M22" s="6">
        <v>6</v>
      </c>
      <c r="N22" s="6">
        <v>10</v>
      </c>
      <c r="O22" s="6">
        <v>10</v>
      </c>
      <c r="P22" s="13">
        <f t="shared" si="1"/>
        <v>61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</row>
    <row r="23" spans="1:80" s="10" customFormat="1" ht="12.75" customHeight="1" x14ac:dyDescent="0.2">
      <c r="A23" s="11" t="s">
        <v>66</v>
      </c>
      <c r="B23" s="11" t="s">
        <v>93</v>
      </c>
      <c r="C23" s="11" t="s">
        <v>114</v>
      </c>
      <c r="D23" s="12">
        <v>34471651</v>
      </c>
      <c r="E23" s="12">
        <v>3000000</v>
      </c>
      <c r="F23" s="9"/>
      <c r="G23" s="9">
        <v>33</v>
      </c>
      <c r="H23" s="9">
        <f t="shared" si="0"/>
        <v>33</v>
      </c>
      <c r="I23" s="6">
        <v>24</v>
      </c>
      <c r="J23" s="6">
        <v>11</v>
      </c>
      <c r="K23" s="6">
        <v>12</v>
      </c>
      <c r="L23" s="6">
        <v>4</v>
      </c>
      <c r="M23" s="6">
        <v>8</v>
      </c>
      <c r="N23" s="6">
        <v>13</v>
      </c>
      <c r="O23" s="6">
        <v>9</v>
      </c>
      <c r="P23" s="13">
        <f t="shared" si="1"/>
        <v>81</v>
      </c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</row>
    <row r="24" spans="1:80" s="10" customFormat="1" ht="12.75" customHeight="1" x14ac:dyDescent="0.2">
      <c r="A24" s="11" t="s">
        <v>62</v>
      </c>
      <c r="B24" s="11" t="s">
        <v>76</v>
      </c>
      <c r="C24" s="11" t="s">
        <v>115</v>
      </c>
      <c r="D24" s="12">
        <v>37660134</v>
      </c>
      <c r="E24" s="12">
        <v>3000000</v>
      </c>
      <c r="F24" s="9">
        <v>55</v>
      </c>
      <c r="G24" s="9">
        <v>30</v>
      </c>
      <c r="H24" s="9">
        <f t="shared" si="0"/>
        <v>85</v>
      </c>
      <c r="I24" s="6">
        <v>21</v>
      </c>
      <c r="J24" s="6">
        <v>12</v>
      </c>
      <c r="K24" s="6">
        <v>12</v>
      </c>
      <c r="L24" s="6">
        <v>5</v>
      </c>
      <c r="M24" s="6">
        <v>9</v>
      </c>
      <c r="N24" s="6">
        <v>11</v>
      </c>
      <c r="O24" s="6">
        <v>9</v>
      </c>
      <c r="P24" s="13">
        <f t="shared" si="1"/>
        <v>79</v>
      </c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</row>
    <row r="25" spans="1:80" s="10" customFormat="1" ht="12.75" customHeight="1" x14ac:dyDescent="0.2">
      <c r="A25" s="11" t="s">
        <v>68</v>
      </c>
      <c r="B25" s="11" t="s">
        <v>94</v>
      </c>
      <c r="C25" s="11" t="s">
        <v>116</v>
      </c>
      <c r="D25" s="12">
        <v>19637891</v>
      </c>
      <c r="E25" s="12">
        <v>3253490</v>
      </c>
      <c r="F25" s="9">
        <v>16</v>
      </c>
      <c r="G25" s="9">
        <v>34</v>
      </c>
      <c r="H25" s="9">
        <f t="shared" si="0"/>
        <v>50</v>
      </c>
      <c r="I25" s="6">
        <v>16</v>
      </c>
      <c r="J25" s="6">
        <v>9</v>
      </c>
      <c r="K25" s="6">
        <v>9</v>
      </c>
      <c r="L25" s="6">
        <v>4</v>
      </c>
      <c r="M25" s="6">
        <v>9</v>
      </c>
      <c r="N25" s="6">
        <v>9</v>
      </c>
      <c r="O25" s="6">
        <v>6</v>
      </c>
      <c r="P25" s="13">
        <f t="shared" si="1"/>
        <v>62</v>
      </c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</row>
    <row r="26" spans="1:80" s="10" customFormat="1" x14ac:dyDescent="0.2">
      <c r="A26" s="11" t="s">
        <v>64</v>
      </c>
      <c r="B26" s="11" t="s">
        <v>91</v>
      </c>
      <c r="C26" s="11" t="s">
        <v>117</v>
      </c>
      <c r="D26" s="12">
        <v>4587350</v>
      </c>
      <c r="E26" s="12">
        <v>608154</v>
      </c>
      <c r="F26" s="9"/>
      <c r="G26" s="9"/>
      <c r="H26" s="9">
        <f t="shared" si="0"/>
        <v>0</v>
      </c>
      <c r="I26" s="6">
        <v>11</v>
      </c>
      <c r="J26" s="6">
        <v>9</v>
      </c>
      <c r="K26" s="6">
        <v>7</v>
      </c>
      <c r="L26" s="6">
        <v>4</v>
      </c>
      <c r="M26" s="6">
        <v>8</v>
      </c>
      <c r="N26" s="6">
        <v>7</v>
      </c>
      <c r="O26" s="6">
        <v>7</v>
      </c>
      <c r="P26" s="13">
        <f t="shared" si="1"/>
        <v>53</v>
      </c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</row>
    <row r="27" spans="1:80" s="10" customFormat="1" ht="12.75" customHeight="1" x14ac:dyDescent="0.2">
      <c r="A27" s="11" t="s">
        <v>67</v>
      </c>
      <c r="B27" s="11" t="s">
        <v>93</v>
      </c>
      <c r="C27" s="11" t="s">
        <v>118</v>
      </c>
      <c r="D27" s="12">
        <v>46121378</v>
      </c>
      <c r="E27" s="12">
        <v>3000000</v>
      </c>
      <c r="F27" s="9">
        <v>40</v>
      </c>
      <c r="G27" s="9">
        <v>35</v>
      </c>
      <c r="H27" s="9">
        <f t="shared" si="0"/>
        <v>75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13">
        <f t="shared" si="1"/>
        <v>0</v>
      </c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</row>
    <row r="28" spans="1:80" s="10" customFormat="1" ht="12.75" customHeight="1" x14ac:dyDescent="0.2">
      <c r="A28" s="11" t="s">
        <v>70</v>
      </c>
      <c r="B28" s="11" t="s">
        <v>95</v>
      </c>
      <c r="C28" s="11" t="s">
        <v>119</v>
      </c>
      <c r="D28" s="12">
        <v>18553351</v>
      </c>
      <c r="E28" s="12">
        <v>2646700</v>
      </c>
      <c r="F28" s="9">
        <v>47</v>
      </c>
      <c r="G28" s="9">
        <v>33</v>
      </c>
      <c r="H28" s="9">
        <f t="shared" si="0"/>
        <v>80</v>
      </c>
      <c r="I28" s="6">
        <v>21</v>
      </c>
      <c r="J28" s="6">
        <v>10</v>
      </c>
      <c r="K28" s="6">
        <v>12</v>
      </c>
      <c r="L28" s="6">
        <v>4</v>
      </c>
      <c r="M28" s="6">
        <v>8</v>
      </c>
      <c r="N28" s="6">
        <v>10</v>
      </c>
      <c r="O28" s="6">
        <v>6</v>
      </c>
      <c r="P28" s="13">
        <f t="shared" si="1"/>
        <v>71</v>
      </c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</row>
    <row r="29" spans="1:80" s="10" customFormat="1" ht="12.75" customHeight="1" x14ac:dyDescent="0.2">
      <c r="A29" s="11" t="s">
        <v>59</v>
      </c>
      <c r="B29" s="11" t="s">
        <v>87</v>
      </c>
      <c r="C29" s="11" t="s">
        <v>120</v>
      </c>
      <c r="D29" s="12">
        <v>4018500</v>
      </c>
      <c r="E29" s="12">
        <v>850000</v>
      </c>
      <c r="F29" s="9">
        <v>51</v>
      </c>
      <c r="G29" s="9">
        <v>34</v>
      </c>
      <c r="H29" s="9">
        <f t="shared" si="0"/>
        <v>85</v>
      </c>
      <c r="I29" s="6">
        <v>20</v>
      </c>
      <c r="J29" s="6">
        <v>9</v>
      </c>
      <c r="K29" s="6">
        <v>9</v>
      </c>
      <c r="L29" s="6">
        <v>4</v>
      </c>
      <c r="M29" s="6">
        <v>8</v>
      </c>
      <c r="N29" s="6">
        <v>9</v>
      </c>
      <c r="O29" s="6">
        <v>9</v>
      </c>
      <c r="P29" s="13">
        <f t="shared" si="1"/>
        <v>68</v>
      </c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</row>
    <row r="30" spans="1:80" s="10" customFormat="1" ht="12.75" customHeight="1" x14ac:dyDescent="0.2">
      <c r="A30" s="11" t="s">
        <v>58</v>
      </c>
      <c r="B30" s="11" t="s">
        <v>86</v>
      </c>
      <c r="C30" s="11" t="s">
        <v>121</v>
      </c>
      <c r="D30" s="12">
        <v>19174675</v>
      </c>
      <c r="E30" s="12">
        <v>1325000</v>
      </c>
      <c r="F30" s="9">
        <v>48</v>
      </c>
      <c r="G30" s="9">
        <v>30</v>
      </c>
      <c r="H30" s="9">
        <f t="shared" si="0"/>
        <v>78</v>
      </c>
      <c r="I30" s="6">
        <v>26</v>
      </c>
      <c r="J30" s="6">
        <v>10</v>
      </c>
      <c r="K30" s="6">
        <v>12</v>
      </c>
      <c r="L30" s="6">
        <v>5</v>
      </c>
      <c r="M30" s="6">
        <v>9</v>
      </c>
      <c r="N30" s="6">
        <v>13</v>
      </c>
      <c r="O30" s="6">
        <v>8</v>
      </c>
      <c r="P30" s="13">
        <f t="shared" si="1"/>
        <v>83</v>
      </c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</row>
    <row r="31" spans="1:80" s="10" customFormat="1" x14ac:dyDescent="0.2">
      <c r="A31" s="11" t="s">
        <v>63</v>
      </c>
      <c r="B31" s="11" t="s">
        <v>90</v>
      </c>
      <c r="C31" s="11" t="s">
        <v>122</v>
      </c>
      <c r="D31" s="12">
        <v>24885900</v>
      </c>
      <c r="E31" s="12">
        <v>2629500</v>
      </c>
      <c r="F31" s="9">
        <v>43</v>
      </c>
      <c r="G31" s="9"/>
      <c r="H31" s="9">
        <f t="shared" si="0"/>
        <v>43</v>
      </c>
      <c r="I31" s="6">
        <v>16</v>
      </c>
      <c r="J31" s="6">
        <v>10</v>
      </c>
      <c r="K31" s="14">
        <v>10</v>
      </c>
      <c r="L31" s="14">
        <v>4</v>
      </c>
      <c r="M31" s="14">
        <v>9</v>
      </c>
      <c r="N31" s="14">
        <v>9</v>
      </c>
      <c r="O31" s="14">
        <v>8</v>
      </c>
      <c r="P31" s="13">
        <f t="shared" si="1"/>
        <v>66</v>
      </c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</row>
    <row r="32" spans="1:80" s="10" customFormat="1" ht="12.75" customHeight="1" x14ac:dyDescent="0.2">
      <c r="A32" s="11" t="s">
        <v>73</v>
      </c>
      <c r="B32" s="11" t="s">
        <v>98</v>
      </c>
      <c r="C32" s="11" t="s">
        <v>123</v>
      </c>
      <c r="D32" s="12">
        <v>3865000</v>
      </c>
      <c r="E32" s="12">
        <v>1000000</v>
      </c>
      <c r="F32" s="9"/>
      <c r="G32" s="9">
        <v>11</v>
      </c>
      <c r="H32" s="9">
        <f t="shared" si="0"/>
        <v>11</v>
      </c>
      <c r="I32" s="6">
        <v>26</v>
      </c>
      <c r="J32" s="6">
        <v>10</v>
      </c>
      <c r="K32" s="6">
        <v>14</v>
      </c>
      <c r="L32" s="6">
        <v>4</v>
      </c>
      <c r="M32" s="6">
        <v>6</v>
      </c>
      <c r="N32" s="6">
        <v>6</v>
      </c>
      <c r="O32" s="6">
        <v>5</v>
      </c>
      <c r="P32" s="13">
        <f t="shared" si="1"/>
        <v>71</v>
      </c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</row>
    <row r="33" spans="1:80" s="10" customFormat="1" ht="12.75" customHeight="1" x14ac:dyDescent="0.2">
      <c r="A33" s="11" t="s">
        <v>74</v>
      </c>
      <c r="B33" s="11" t="s">
        <v>98</v>
      </c>
      <c r="C33" s="11" t="s">
        <v>124</v>
      </c>
      <c r="D33" s="12">
        <v>9757691</v>
      </c>
      <c r="E33" s="12">
        <v>976394</v>
      </c>
      <c r="F33" s="9">
        <v>27</v>
      </c>
      <c r="G33" s="9">
        <v>36</v>
      </c>
      <c r="H33" s="9">
        <f t="shared" si="0"/>
        <v>63</v>
      </c>
      <c r="I33" s="6">
        <v>18</v>
      </c>
      <c r="J33" s="6">
        <v>8</v>
      </c>
      <c r="K33" s="6">
        <v>11</v>
      </c>
      <c r="L33" s="6">
        <v>4</v>
      </c>
      <c r="M33" s="6">
        <v>6</v>
      </c>
      <c r="N33" s="6">
        <v>5</v>
      </c>
      <c r="O33" s="6">
        <v>5</v>
      </c>
      <c r="P33" s="13">
        <f t="shared" si="1"/>
        <v>57</v>
      </c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</row>
    <row r="34" spans="1:80" s="10" customFormat="1" ht="12.75" customHeight="1" x14ac:dyDescent="0.2">
      <c r="A34" s="11" t="s">
        <v>53</v>
      </c>
      <c r="B34" s="11" t="s">
        <v>82</v>
      </c>
      <c r="C34" s="11" t="s">
        <v>125</v>
      </c>
      <c r="D34" s="12">
        <v>16774011</v>
      </c>
      <c r="E34" s="12">
        <v>1400000</v>
      </c>
      <c r="F34" s="9"/>
      <c r="G34" s="9">
        <v>26</v>
      </c>
      <c r="H34" s="9">
        <f t="shared" si="0"/>
        <v>26</v>
      </c>
      <c r="I34" s="6">
        <v>22</v>
      </c>
      <c r="J34" s="6">
        <v>11</v>
      </c>
      <c r="K34" s="6">
        <v>12</v>
      </c>
      <c r="L34" s="6">
        <v>5</v>
      </c>
      <c r="M34" s="6">
        <v>8</v>
      </c>
      <c r="N34" s="6">
        <v>11</v>
      </c>
      <c r="O34" s="6">
        <v>10</v>
      </c>
      <c r="P34" s="13">
        <f t="shared" si="1"/>
        <v>79</v>
      </c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</row>
    <row r="35" spans="1:80" s="10" customFormat="1" ht="12.75" customHeight="1" x14ac:dyDescent="0.2">
      <c r="A35" s="11" t="s">
        <v>69</v>
      </c>
      <c r="B35" s="11" t="s">
        <v>95</v>
      </c>
      <c r="C35" s="11" t="s">
        <v>126</v>
      </c>
      <c r="D35" s="15" t="s">
        <v>99</v>
      </c>
      <c r="E35" s="12">
        <v>1850000</v>
      </c>
      <c r="F35" s="9">
        <v>28</v>
      </c>
      <c r="G35" s="9">
        <v>27</v>
      </c>
      <c r="H35" s="9">
        <f t="shared" si="0"/>
        <v>55</v>
      </c>
      <c r="I35" s="6">
        <v>16</v>
      </c>
      <c r="J35" s="6">
        <v>8</v>
      </c>
      <c r="K35" s="6">
        <v>9</v>
      </c>
      <c r="L35" s="6">
        <v>4</v>
      </c>
      <c r="M35" s="6">
        <v>7</v>
      </c>
      <c r="N35" s="6">
        <v>9</v>
      </c>
      <c r="O35" s="6">
        <v>6</v>
      </c>
      <c r="P35" s="13">
        <f t="shared" si="1"/>
        <v>59</v>
      </c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</row>
    <row r="36" spans="1:80" s="10" customFormat="1" ht="12.75" customHeight="1" x14ac:dyDescent="0.2">
      <c r="A36" s="11" t="s">
        <v>56</v>
      </c>
      <c r="B36" s="11" t="s">
        <v>84</v>
      </c>
      <c r="C36" s="11" t="s">
        <v>127</v>
      </c>
      <c r="D36" s="12">
        <v>47704590</v>
      </c>
      <c r="E36" s="12">
        <v>6000000</v>
      </c>
      <c r="F36" s="9">
        <v>33</v>
      </c>
      <c r="G36" s="9">
        <v>37</v>
      </c>
      <c r="H36" s="9">
        <f t="shared" si="0"/>
        <v>70</v>
      </c>
      <c r="I36" s="6">
        <v>18</v>
      </c>
      <c r="J36" s="6">
        <v>13</v>
      </c>
      <c r="K36" s="6">
        <v>11</v>
      </c>
      <c r="L36" s="6">
        <v>5</v>
      </c>
      <c r="M36" s="6">
        <v>9</v>
      </c>
      <c r="N36" s="6">
        <v>13</v>
      </c>
      <c r="O36" s="6">
        <v>8</v>
      </c>
      <c r="P36" s="13">
        <f t="shared" si="1"/>
        <v>77</v>
      </c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</row>
    <row r="37" spans="1:80" s="10" customFormat="1" ht="12.75" customHeight="1" x14ac:dyDescent="0.2">
      <c r="A37" s="11" t="s">
        <v>54</v>
      </c>
      <c r="B37" s="11" t="s">
        <v>82</v>
      </c>
      <c r="C37" s="11" t="s">
        <v>128</v>
      </c>
      <c r="D37" s="12">
        <v>4570940</v>
      </c>
      <c r="E37" s="12">
        <v>900000</v>
      </c>
      <c r="F37" s="9">
        <v>50</v>
      </c>
      <c r="G37" s="9">
        <v>17</v>
      </c>
      <c r="H37" s="9">
        <f t="shared" si="0"/>
        <v>67</v>
      </c>
      <c r="I37" s="6">
        <v>11</v>
      </c>
      <c r="J37" s="6">
        <v>8</v>
      </c>
      <c r="K37" s="6">
        <v>8</v>
      </c>
      <c r="L37" s="6">
        <v>4</v>
      </c>
      <c r="M37" s="6">
        <v>7</v>
      </c>
      <c r="N37" s="6">
        <v>7</v>
      </c>
      <c r="O37" s="6">
        <v>10</v>
      </c>
      <c r="P37" s="13">
        <f t="shared" si="1"/>
        <v>55</v>
      </c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</row>
    <row r="38" spans="1:80" s="10" customFormat="1" ht="12.75" customHeight="1" x14ac:dyDescent="0.2">
      <c r="A38" s="11" t="s">
        <v>60</v>
      </c>
      <c r="B38" s="11" t="s">
        <v>88</v>
      </c>
      <c r="C38" s="11" t="s">
        <v>129</v>
      </c>
      <c r="D38" s="12">
        <v>15860747</v>
      </c>
      <c r="E38" s="12">
        <v>2000000</v>
      </c>
      <c r="F38" s="9"/>
      <c r="G38" s="9">
        <v>35</v>
      </c>
      <c r="H38" s="9">
        <f t="shared" si="0"/>
        <v>35</v>
      </c>
      <c r="I38" s="6">
        <v>25</v>
      </c>
      <c r="J38" s="6">
        <v>14</v>
      </c>
      <c r="K38" s="6">
        <v>14</v>
      </c>
      <c r="L38" s="6">
        <v>4</v>
      </c>
      <c r="M38" s="6">
        <v>6</v>
      </c>
      <c r="N38" s="6">
        <v>14</v>
      </c>
      <c r="O38" s="6">
        <v>10</v>
      </c>
      <c r="P38" s="13">
        <f t="shared" si="1"/>
        <v>87</v>
      </c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</row>
    <row r="39" spans="1:80" s="10" customFormat="1" x14ac:dyDescent="0.2">
      <c r="A39" s="11" t="s">
        <v>52</v>
      </c>
      <c r="B39" s="11" t="s">
        <v>81</v>
      </c>
      <c r="C39" s="11" t="s">
        <v>130</v>
      </c>
      <c r="D39" s="12">
        <v>994730</v>
      </c>
      <c r="E39" s="12">
        <v>272480</v>
      </c>
      <c r="F39" s="9"/>
      <c r="G39" s="9"/>
      <c r="H39" s="9">
        <f t="shared" si="0"/>
        <v>0</v>
      </c>
      <c r="I39" s="6">
        <v>24</v>
      </c>
      <c r="J39" s="6">
        <v>11</v>
      </c>
      <c r="K39" s="6">
        <v>14</v>
      </c>
      <c r="L39" s="6">
        <v>5</v>
      </c>
      <c r="M39" s="6">
        <v>8</v>
      </c>
      <c r="N39" s="6">
        <v>13</v>
      </c>
      <c r="O39" s="6">
        <v>9</v>
      </c>
      <c r="P39" s="13">
        <f t="shared" si="1"/>
        <v>84</v>
      </c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</row>
    <row r="40" spans="1:80" s="10" customFormat="1" ht="12.75" customHeight="1" x14ac:dyDescent="0.2">
      <c r="A40" s="11" t="s">
        <v>51</v>
      </c>
      <c r="B40" s="11" t="s">
        <v>80</v>
      </c>
      <c r="C40" s="11" t="s">
        <v>131</v>
      </c>
      <c r="D40" s="12">
        <v>31100000</v>
      </c>
      <c r="E40" s="12">
        <v>4500000</v>
      </c>
      <c r="F40" s="9">
        <v>35</v>
      </c>
      <c r="G40" s="9"/>
      <c r="H40" s="9">
        <f t="shared" si="0"/>
        <v>35</v>
      </c>
      <c r="I40" s="6">
        <v>28</v>
      </c>
      <c r="J40" s="6">
        <v>14</v>
      </c>
      <c r="K40" s="6">
        <v>14</v>
      </c>
      <c r="L40" s="6">
        <v>5</v>
      </c>
      <c r="M40" s="6">
        <v>9</v>
      </c>
      <c r="N40" s="6">
        <v>14</v>
      </c>
      <c r="O40" s="6">
        <v>10</v>
      </c>
      <c r="P40" s="13">
        <f t="shared" si="1"/>
        <v>94</v>
      </c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</row>
    <row r="41" spans="1:80" s="10" customFormat="1" ht="12.75" customHeight="1" x14ac:dyDescent="0.2">
      <c r="A41" s="11" t="s">
        <v>50</v>
      </c>
      <c r="B41" s="11" t="s">
        <v>80</v>
      </c>
      <c r="C41" s="11" t="s">
        <v>132</v>
      </c>
      <c r="D41" s="12">
        <v>26500000</v>
      </c>
      <c r="E41" s="12">
        <v>3000000</v>
      </c>
      <c r="F41" s="9">
        <v>41</v>
      </c>
      <c r="G41" s="9">
        <v>37</v>
      </c>
      <c r="H41" s="9">
        <f t="shared" si="0"/>
        <v>78</v>
      </c>
      <c r="I41" s="6">
        <v>24</v>
      </c>
      <c r="J41" s="6">
        <v>12</v>
      </c>
      <c r="K41" s="6">
        <v>13</v>
      </c>
      <c r="L41" s="6">
        <v>5</v>
      </c>
      <c r="M41" s="6">
        <v>8</v>
      </c>
      <c r="N41" s="6">
        <v>11</v>
      </c>
      <c r="O41" s="6">
        <v>10</v>
      </c>
      <c r="P41" s="13">
        <f t="shared" si="1"/>
        <v>83</v>
      </c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</row>
    <row r="42" spans="1:80" s="10" customFormat="1" ht="12.75" customHeight="1" x14ac:dyDescent="0.2">
      <c r="A42" s="11" t="s">
        <v>72</v>
      </c>
      <c r="B42" s="11" t="s">
        <v>97</v>
      </c>
      <c r="C42" s="11" t="s">
        <v>133</v>
      </c>
      <c r="D42" s="12">
        <v>64507110.200000003</v>
      </c>
      <c r="E42" s="12">
        <v>4500000</v>
      </c>
      <c r="F42" s="9">
        <v>43</v>
      </c>
      <c r="G42" s="9">
        <v>35</v>
      </c>
      <c r="H42" s="9">
        <f t="shared" si="0"/>
        <v>78</v>
      </c>
      <c r="I42" s="6">
        <v>26</v>
      </c>
      <c r="J42" s="6">
        <v>13</v>
      </c>
      <c r="K42" s="6">
        <v>14</v>
      </c>
      <c r="L42" s="6">
        <v>4</v>
      </c>
      <c r="M42" s="6">
        <v>7</v>
      </c>
      <c r="N42" s="6">
        <v>12</v>
      </c>
      <c r="O42" s="6">
        <v>8</v>
      </c>
      <c r="P42" s="13">
        <f t="shared" si="1"/>
        <v>84</v>
      </c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</row>
    <row r="43" spans="1:80" s="10" customFormat="1" ht="12.75" customHeight="1" x14ac:dyDescent="0.2">
      <c r="A43" s="11" t="s">
        <v>65</v>
      </c>
      <c r="B43" s="11" t="s">
        <v>92</v>
      </c>
      <c r="C43" s="11" t="s">
        <v>134</v>
      </c>
      <c r="D43" s="12">
        <v>115217057</v>
      </c>
      <c r="E43" s="12">
        <v>3970500</v>
      </c>
      <c r="F43" s="9">
        <v>40</v>
      </c>
      <c r="G43" s="9">
        <v>39</v>
      </c>
      <c r="H43" s="9">
        <f t="shared" si="0"/>
        <v>79</v>
      </c>
      <c r="I43" s="6">
        <v>23</v>
      </c>
      <c r="J43" s="6">
        <v>14</v>
      </c>
      <c r="K43" s="6">
        <v>14</v>
      </c>
      <c r="L43" s="6">
        <v>5</v>
      </c>
      <c r="M43" s="6">
        <v>10</v>
      </c>
      <c r="N43" s="6">
        <v>13</v>
      </c>
      <c r="O43" s="6">
        <v>9</v>
      </c>
      <c r="P43" s="13">
        <f t="shared" si="1"/>
        <v>88</v>
      </c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</row>
    <row r="44" spans="1:80" x14ac:dyDescent="0.3">
      <c r="D44" s="5">
        <f>SUM(D13:D43)</f>
        <v>1035241999.6100001</v>
      </c>
      <c r="E44" s="5">
        <f>SUM(E13:E43)</f>
        <v>81314318</v>
      </c>
    </row>
    <row r="45" spans="1:80" x14ac:dyDescent="0.3">
      <c r="E45" s="5"/>
      <c r="F45" s="5"/>
    </row>
  </sheetData>
  <dataValidations count="2">
    <dataValidation type="whole" showInputMessage="1" showErrorMessage="1" errorTitle="ZNOVU A LÉPE" error="To je móóóóóóc!!!!" sqref="J14:O43">
      <formula1>0</formula1>
      <formula2>15</formula2>
    </dataValidation>
    <dataValidation type="whole" allowBlank="1" showInputMessage="1" showErrorMessage="1" errorTitle="ZNOVU A LÉPE" error="To je móóóóóóc!!!!" sqref="I14:I43">
      <formula1>0</formula1>
      <formula2>30</formula2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45"/>
  <sheetViews>
    <sheetView zoomScale="90" zoomScaleNormal="90" workbookViewId="0"/>
  </sheetViews>
  <sheetFormatPr defaultColWidth="9.109375" defaultRowHeight="12" x14ac:dyDescent="0.3"/>
  <cols>
    <col min="1" max="1" width="11.6640625" style="1" customWidth="1"/>
    <col min="2" max="2" width="30" style="1" bestFit="1" customWidth="1"/>
    <col min="3" max="3" width="43.6640625" style="1" customWidth="1"/>
    <col min="4" max="4" width="20.109375" style="1" customWidth="1"/>
    <col min="5" max="5" width="15" style="1" customWidth="1"/>
    <col min="6" max="6" width="11" style="7" customWidth="1"/>
    <col min="7" max="8" width="9.33203125" style="1" customWidth="1"/>
    <col min="9" max="9" width="9.6640625" style="1" customWidth="1"/>
    <col min="10" max="16" width="9.33203125" style="1" customWidth="1"/>
    <col min="17" max="16384" width="9.109375" style="1"/>
  </cols>
  <sheetData>
    <row r="1" spans="1:80" ht="38.25" customHeight="1" x14ac:dyDescent="0.3">
      <c r="A1" s="4" t="s">
        <v>43</v>
      </c>
    </row>
    <row r="2" spans="1:80" ht="12.6" x14ac:dyDescent="0.3">
      <c r="A2" s="2" t="s">
        <v>36</v>
      </c>
      <c r="D2" s="2" t="s">
        <v>0</v>
      </c>
    </row>
    <row r="3" spans="1:80" ht="12.6" x14ac:dyDescent="0.3">
      <c r="A3" s="2" t="s">
        <v>27</v>
      </c>
      <c r="D3" s="1" t="s">
        <v>40</v>
      </c>
    </row>
    <row r="4" spans="1:80" ht="12.6" x14ac:dyDescent="0.3">
      <c r="A4" s="2" t="s">
        <v>37</v>
      </c>
      <c r="D4" s="1" t="s">
        <v>41</v>
      </c>
    </row>
    <row r="5" spans="1:80" ht="12.6" x14ac:dyDescent="0.3">
      <c r="A5" s="2" t="s">
        <v>38</v>
      </c>
      <c r="D5" s="1" t="s">
        <v>42</v>
      </c>
    </row>
    <row r="6" spans="1:80" ht="12.6" x14ac:dyDescent="0.3">
      <c r="A6" s="2" t="s">
        <v>39</v>
      </c>
    </row>
    <row r="7" spans="1:80" ht="12.6" x14ac:dyDescent="0.3">
      <c r="A7" s="2" t="s">
        <v>33</v>
      </c>
    </row>
    <row r="8" spans="1:80" ht="12.6" x14ac:dyDescent="0.3">
      <c r="A8" s="1" t="s">
        <v>35</v>
      </c>
    </row>
    <row r="10" spans="1:80" ht="12.6" x14ac:dyDescent="0.3">
      <c r="A10" s="2"/>
    </row>
    <row r="11" spans="1:80" ht="45.75" customHeight="1" x14ac:dyDescent="0.3">
      <c r="A11" s="3" t="s">
        <v>1</v>
      </c>
      <c r="B11" s="3" t="s">
        <v>2</v>
      </c>
      <c r="C11" s="3" t="s">
        <v>26</v>
      </c>
      <c r="D11" s="3" t="s">
        <v>19</v>
      </c>
      <c r="E11" s="8" t="s">
        <v>3</v>
      </c>
      <c r="F11" s="3" t="s">
        <v>4</v>
      </c>
      <c r="G11" s="3" t="s">
        <v>5</v>
      </c>
      <c r="H11" s="3" t="s">
        <v>6</v>
      </c>
      <c r="I11" s="3" t="s">
        <v>22</v>
      </c>
      <c r="J11" s="3" t="s">
        <v>20</v>
      </c>
      <c r="K11" s="3" t="s">
        <v>23</v>
      </c>
      <c r="L11" s="3" t="s">
        <v>7</v>
      </c>
      <c r="M11" s="3" t="s">
        <v>8</v>
      </c>
      <c r="N11" s="3" t="s">
        <v>34</v>
      </c>
      <c r="O11" s="3" t="s">
        <v>9</v>
      </c>
      <c r="P11" s="3" t="s">
        <v>10</v>
      </c>
    </row>
    <row r="12" spans="1:80" ht="16.5" customHeight="1" x14ac:dyDescent="0.3">
      <c r="A12" s="10"/>
      <c r="B12" s="10"/>
      <c r="C12" s="3"/>
      <c r="D12" s="3"/>
      <c r="E12" s="8"/>
      <c r="F12" s="3"/>
      <c r="G12" s="3"/>
      <c r="H12" s="10"/>
      <c r="I12" s="3" t="s">
        <v>29</v>
      </c>
      <c r="J12" s="3" t="s">
        <v>30</v>
      </c>
      <c r="K12" s="3" t="s">
        <v>30</v>
      </c>
      <c r="L12" s="3" t="s">
        <v>31</v>
      </c>
      <c r="M12" s="3" t="s">
        <v>32</v>
      </c>
      <c r="N12" s="3" t="s">
        <v>30</v>
      </c>
      <c r="O12" s="3" t="s">
        <v>32</v>
      </c>
      <c r="P12" s="3"/>
    </row>
    <row r="13" spans="1:80" s="10" customFormat="1" ht="12.75" customHeight="1" x14ac:dyDescent="0.2">
      <c r="A13" s="11" t="s">
        <v>44</v>
      </c>
      <c r="B13" s="11" t="s">
        <v>75</v>
      </c>
      <c r="C13" s="11" t="s">
        <v>104</v>
      </c>
      <c r="D13" s="12">
        <v>2942080</v>
      </c>
      <c r="E13" s="12">
        <v>800000</v>
      </c>
      <c r="F13" s="9"/>
      <c r="G13" s="9">
        <v>35</v>
      </c>
      <c r="H13" s="9">
        <f t="shared" ref="H13:H43" si="0">SUM(F13:G13)</f>
        <v>35</v>
      </c>
      <c r="I13" s="6">
        <v>20</v>
      </c>
      <c r="J13" s="6">
        <v>10</v>
      </c>
      <c r="K13" s="6">
        <v>13</v>
      </c>
      <c r="L13" s="6">
        <v>5</v>
      </c>
      <c r="M13" s="6">
        <v>8</v>
      </c>
      <c r="N13" s="6">
        <v>13</v>
      </c>
      <c r="O13" s="6">
        <v>8</v>
      </c>
      <c r="P13" s="13">
        <f t="shared" ref="P13:P43" si="1">SUM(I13:O13)</f>
        <v>77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</row>
    <row r="14" spans="1:80" s="10" customFormat="1" ht="12.75" customHeight="1" x14ac:dyDescent="0.2">
      <c r="A14" s="11" t="s">
        <v>45</v>
      </c>
      <c r="B14" s="11" t="s">
        <v>76</v>
      </c>
      <c r="C14" s="11" t="s">
        <v>105</v>
      </c>
      <c r="D14" s="12">
        <v>35829245</v>
      </c>
      <c r="E14" s="12">
        <v>3992100</v>
      </c>
      <c r="F14" s="9">
        <v>52</v>
      </c>
      <c r="G14" s="9">
        <v>38</v>
      </c>
      <c r="H14" s="9">
        <f t="shared" si="0"/>
        <v>90</v>
      </c>
      <c r="I14" s="6">
        <v>21</v>
      </c>
      <c r="J14" s="6">
        <v>13</v>
      </c>
      <c r="K14" s="6">
        <v>12</v>
      </c>
      <c r="L14" s="6">
        <v>5</v>
      </c>
      <c r="M14" s="6">
        <v>9</v>
      </c>
      <c r="N14" s="6">
        <v>13</v>
      </c>
      <c r="O14" s="6">
        <v>9</v>
      </c>
      <c r="P14" s="13">
        <f t="shared" si="1"/>
        <v>82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</row>
    <row r="15" spans="1:80" s="10" customFormat="1" ht="12.75" customHeight="1" x14ac:dyDescent="0.2">
      <c r="A15" s="11" t="s">
        <v>49</v>
      </c>
      <c r="B15" s="11" t="s">
        <v>79</v>
      </c>
      <c r="C15" s="11" t="s">
        <v>106</v>
      </c>
      <c r="D15" s="12">
        <v>271730000</v>
      </c>
      <c r="E15" s="12">
        <v>8000000</v>
      </c>
      <c r="F15" s="9">
        <v>35</v>
      </c>
      <c r="G15" s="9">
        <v>30</v>
      </c>
      <c r="H15" s="9">
        <f t="shared" si="0"/>
        <v>65</v>
      </c>
      <c r="I15" s="6">
        <v>20</v>
      </c>
      <c r="J15" s="6">
        <v>12</v>
      </c>
      <c r="K15" s="6">
        <v>11</v>
      </c>
      <c r="L15" s="6">
        <v>4</v>
      </c>
      <c r="M15" s="6">
        <v>8</v>
      </c>
      <c r="N15" s="6">
        <v>13</v>
      </c>
      <c r="O15" s="6">
        <v>7</v>
      </c>
      <c r="P15" s="13">
        <f t="shared" si="1"/>
        <v>75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</row>
    <row r="16" spans="1:80" s="10" customFormat="1" ht="12.75" customHeight="1" x14ac:dyDescent="0.2">
      <c r="A16" s="11" t="s">
        <v>46</v>
      </c>
      <c r="B16" s="11" t="s">
        <v>100</v>
      </c>
      <c r="C16" s="11" t="s">
        <v>107</v>
      </c>
      <c r="D16" s="12">
        <v>9346751</v>
      </c>
      <c r="E16" s="12">
        <v>2000000</v>
      </c>
      <c r="F16" s="9">
        <v>30</v>
      </c>
      <c r="G16" s="9">
        <v>29</v>
      </c>
      <c r="H16" s="9">
        <f t="shared" si="0"/>
        <v>59</v>
      </c>
      <c r="I16" s="6">
        <v>11</v>
      </c>
      <c r="J16" s="6">
        <v>11</v>
      </c>
      <c r="K16" s="6">
        <v>8</v>
      </c>
      <c r="L16" s="6">
        <v>3</v>
      </c>
      <c r="M16" s="6">
        <v>8</v>
      </c>
      <c r="N16" s="6">
        <v>8</v>
      </c>
      <c r="O16" s="6">
        <v>9</v>
      </c>
      <c r="P16" s="13">
        <f t="shared" si="1"/>
        <v>58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</row>
    <row r="17" spans="1:80" s="10" customFormat="1" ht="12.75" customHeight="1" x14ac:dyDescent="0.2">
      <c r="A17" s="11" t="s">
        <v>47</v>
      </c>
      <c r="B17" s="11" t="s">
        <v>77</v>
      </c>
      <c r="C17" s="11" t="s">
        <v>108</v>
      </c>
      <c r="D17" s="12">
        <v>39139615</v>
      </c>
      <c r="E17" s="12">
        <v>3500000</v>
      </c>
      <c r="F17" s="9">
        <v>49</v>
      </c>
      <c r="G17" s="9"/>
      <c r="H17" s="9">
        <f t="shared" si="0"/>
        <v>49</v>
      </c>
      <c r="I17" s="6">
        <v>12</v>
      </c>
      <c r="J17" s="6">
        <v>12</v>
      </c>
      <c r="K17" s="6">
        <v>8</v>
      </c>
      <c r="L17" s="6">
        <v>4</v>
      </c>
      <c r="M17" s="6">
        <v>7</v>
      </c>
      <c r="N17" s="6">
        <v>7</v>
      </c>
      <c r="O17" s="6">
        <v>9</v>
      </c>
      <c r="P17" s="13">
        <f t="shared" si="1"/>
        <v>59</v>
      </c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</row>
    <row r="18" spans="1:80" s="10" customFormat="1" x14ac:dyDescent="0.2">
      <c r="A18" s="11" t="s">
        <v>48</v>
      </c>
      <c r="B18" s="11" t="s">
        <v>78</v>
      </c>
      <c r="C18" s="11" t="s">
        <v>109</v>
      </c>
      <c r="D18" s="12">
        <v>1069909.4099999999</v>
      </c>
      <c r="E18" s="12">
        <v>440000</v>
      </c>
      <c r="F18" s="9"/>
      <c r="G18" s="9">
        <v>38</v>
      </c>
      <c r="H18" s="9">
        <f t="shared" si="0"/>
        <v>38</v>
      </c>
      <c r="I18" s="6">
        <v>22</v>
      </c>
      <c r="J18" s="6">
        <v>11</v>
      </c>
      <c r="K18" s="6">
        <v>11</v>
      </c>
      <c r="L18" s="6">
        <v>5</v>
      </c>
      <c r="M18" s="6">
        <v>10</v>
      </c>
      <c r="N18" s="6">
        <v>13</v>
      </c>
      <c r="O18" s="6">
        <v>9</v>
      </c>
      <c r="P18" s="13">
        <f t="shared" si="1"/>
        <v>81</v>
      </c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</row>
    <row r="19" spans="1:80" s="10" customFormat="1" ht="12.75" customHeight="1" x14ac:dyDescent="0.2">
      <c r="A19" s="11" t="s">
        <v>55</v>
      </c>
      <c r="B19" s="11" t="s">
        <v>83</v>
      </c>
      <c r="C19" s="11" t="s">
        <v>110</v>
      </c>
      <c r="D19" s="12">
        <v>16594306</v>
      </c>
      <c r="E19" s="12">
        <v>2900000</v>
      </c>
      <c r="F19" s="9">
        <v>52</v>
      </c>
      <c r="G19" s="9">
        <v>27</v>
      </c>
      <c r="H19" s="9">
        <f t="shared" si="0"/>
        <v>79</v>
      </c>
      <c r="I19" s="6">
        <v>25</v>
      </c>
      <c r="J19" s="6">
        <v>12</v>
      </c>
      <c r="K19" s="6">
        <v>14</v>
      </c>
      <c r="L19" s="6">
        <v>5</v>
      </c>
      <c r="M19" s="6">
        <v>7</v>
      </c>
      <c r="N19" s="6">
        <v>12</v>
      </c>
      <c r="O19" s="6">
        <v>8</v>
      </c>
      <c r="P19" s="13">
        <f t="shared" si="1"/>
        <v>83</v>
      </c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</row>
    <row r="20" spans="1:80" s="10" customFormat="1" ht="12.75" customHeight="1" x14ac:dyDescent="0.2">
      <c r="A20" s="11" t="s">
        <v>61</v>
      </c>
      <c r="B20" s="11" t="s">
        <v>89</v>
      </c>
      <c r="C20" s="11" t="s">
        <v>111</v>
      </c>
      <c r="D20" s="12">
        <v>40060000</v>
      </c>
      <c r="E20" s="12">
        <v>1800000</v>
      </c>
      <c r="F20" s="9"/>
      <c r="G20" s="9"/>
      <c r="H20" s="9">
        <f t="shared" si="0"/>
        <v>0</v>
      </c>
      <c r="I20" s="6">
        <v>20</v>
      </c>
      <c r="J20" s="6">
        <v>13</v>
      </c>
      <c r="K20" s="6">
        <v>12</v>
      </c>
      <c r="L20" s="6">
        <v>5</v>
      </c>
      <c r="M20" s="6">
        <v>9</v>
      </c>
      <c r="N20" s="6">
        <v>14</v>
      </c>
      <c r="O20" s="6">
        <v>7</v>
      </c>
      <c r="P20" s="13">
        <f t="shared" si="1"/>
        <v>80</v>
      </c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</row>
    <row r="21" spans="1:80" s="10" customFormat="1" ht="13.5" customHeight="1" x14ac:dyDescent="0.2">
      <c r="A21" s="11" t="s">
        <v>71</v>
      </c>
      <c r="B21" s="11" t="s">
        <v>96</v>
      </c>
      <c r="C21" s="11" t="s">
        <v>112</v>
      </c>
      <c r="D21" s="12">
        <v>14885000</v>
      </c>
      <c r="E21" s="12">
        <v>2700000</v>
      </c>
      <c r="F21" s="9"/>
      <c r="G21" s="9"/>
      <c r="H21" s="9">
        <f t="shared" si="0"/>
        <v>0</v>
      </c>
      <c r="I21" s="6">
        <v>17</v>
      </c>
      <c r="J21" s="6">
        <v>10</v>
      </c>
      <c r="K21" s="6">
        <v>8</v>
      </c>
      <c r="L21" s="6">
        <v>4</v>
      </c>
      <c r="M21" s="6">
        <v>9</v>
      </c>
      <c r="N21" s="6">
        <v>11</v>
      </c>
      <c r="O21" s="6">
        <v>8</v>
      </c>
      <c r="P21" s="13">
        <f t="shared" si="1"/>
        <v>67</v>
      </c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</row>
    <row r="22" spans="1:80" s="10" customFormat="1" ht="12.75" customHeight="1" x14ac:dyDescent="0.2">
      <c r="A22" s="11" t="s">
        <v>57</v>
      </c>
      <c r="B22" s="11" t="s">
        <v>85</v>
      </c>
      <c r="C22" s="11" t="s">
        <v>113</v>
      </c>
      <c r="D22" s="12">
        <v>57682387</v>
      </c>
      <c r="E22" s="12">
        <v>4500000</v>
      </c>
      <c r="F22" s="9"/>
      <c r="G22" s="9">
        <v>36</v>
      </c>
      <c r="H22" s="9">
        <f t="shared" si="0"/>
        <v>36</v>
      </c>
      <c r="I22" s="6">
        <v>12</v>
      </c>
      <c r="J22" s="6">
        <v>10</v>
      </c>
      <c r="K22" s="6">
        <v>7</v>
      </c>
      <c r="L22" s="6">
        <v>4</v>
      </c>
      <c r="M22" s="6">
        <v>7</v>
      </c>
      <c r="N22" s="6">
        <v>10</v>
      </c>
      <c r="O22" s="6">
        <v>9</v>
      </c>
      <c r="P22" s="13">
        <f t="shared" si="1"/>
        <v>59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</row>
    <row r="23" spans="1:80" s="10" customFormat="1" ht="12.75" customHeight="1" x14ac:dyDescent="0.2">
      <c r="A23" s="11" t="s">
        <v>66</v>
      </c>
      <c r="B23" s="11" t="s">
        <v>93</v>
      </c>
      <c r="C23" s="11" t="s">
        <v>114</v>
      </c>
      <c r="D23" s="12">
        <v>34471651</v>
      </c>
      <c r="E23" s="12">
        <v>3000000</v>
      </c>
      <c r="F23" s="9"/>
      <c r="G23" s="9">
        <v>33</v>
      </c>
      <c r="H23" s="9">
        <f t="shared" si="0"/>
        <v>33</v>
      </c>
      <c r="I23" s="6">
        <v>19</v>
      </c>
      <c r="J23" s="6">
        <v>11</v>
      </c>
      <c r="K23" s="6">
        <v>12</v>
      </c>
      <c r="L23" s="6">
        <v>4</v>
      </c>
      <c r="M23" s="6">
        <v>8</v>
      </c>
      <c r="N23" s="6">
        <v>12</v>
      </c>
      <c r="O23" s="6">
        <v>8</v>
      </c>
      <c r="P23" s="13">
        <f t="shared" si="1"/>
        <v>74</v>
      </c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</row>
    <row r="24" spans="1:80" s="10" customFormat="1" ht="12.75" customHeight="1" x14ac:dyDescent="0.2">
      <c r="A24" s="11" t="s">
        <v>62</v>
      </c>
      <c r="B24" s="11" t="s">
        <v>76</v>
      </c>
      <c r="C24" s="11" t="s">
        <v>115</v>
      </c>
      <c r="D24" s="12">
        <v>37660134</v>
      </c>
      <c r="E24" s="12">
        <v>3000000</v>
      </c>
      <c r="F24" s="9">
        <v>55</v>
      </c>
      <c r="G24" s="9">
        <v>30</v>
      </c>
      <c r="H24" s="9">
        <f t="shared" si="0"/>
        <v>85</v>
      </c>
      <c r="I24" s="6">
        <v>16</v>
      </c>
      <c r="J24" s="6">
        <v>12</v>
      </c>
      <c r="K24" s="6">
        <v>9</v>
      </c>
      <c r="L24" s="6">
        <v>5</v>
      </c>
      <c r="M24" s="6">
        <v>9</v>
      </c>
      <c r="N24" s="6">
        <v>11</v>
      </c>
      <c r="O24" s="6">
        <v>9</v>
      </c>
      <c r="P24" s="13">
        <f t="shared" si="1"/>
        <v>71</v>
      </c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</row>
    <row r="25" spans="1:80" s="10" customFormat="1" ht="12.75" customHeight="1" x14ac:dyDescent="0.2">
      <c r="A25" s="11" t="s">
        <v>68</v>
      </c>
      <c r="B25" s="11" t="s">
        <v>94</v>
      </c>
      <c r="C25" s="11" t="s">
        <v>116</v>
      </c>
      <c r="D25" s="12">
        <v>19637891</v>
      </c>
      <c r="E25" s="12">
        <v>3253490</v>
      </c>
      <c r="F25" s="9">
        <v>16</v>
      </c>
      <c r="G25" s="9">
        <v>34</v>
      </c>
      <c r="H25" s="9">
        <f t="shared" si="0"/>
        <v>50</v>
      </c>
      <c r="I25" s="6">
        <v>12</v>
      </c>
      <c r="J25" s="6">
        <v>9</v>
      </c>
      <c r="K25" s="6">
        <v>8</v>
      </c>
      <c r="L25" s="6">
        <v>4</v>
      </c>
      <c r="M25" s="6">
        <v>9</v>
      </c>
      <c r="N25" s="6">
        <v>8</v>
      </c>
      <c r="O25" s="6">
        <v>6</v>
      </c>
      <c r="P25" s="13">
        <f t="shared" si="1"/>
        <v>56</v>
      </c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</row>
    <row r="26" spans="1:80" s="10" customFormat="1" x14ac:dyDescent="0.2">
      <c r="A26" s="11" t="s">
        <v>64</v>
      </c>
      <c r="B26" s="11" t="s">
        <v>91</v>
      </c>
      <c r="C26" s="11" t="s">
        <v>117</v>
      </c>
      <c r="D26" s="12">
        <v>4587350</v>
      </c>
      <c r="E26" s="12">
        <v>608154</v>
      </c>
      <c r="F26" s="9"/>
      <c r="G26" s="9"/>
      <c r="H26" s="9">
        <f t="shared" si="0"/>
        <v>0</v>
      </c>
      <c r="I26" s="6">
        <v>8</v>
      </c>
      <c r="J26" s="6">
        <v>9</v>
      </c>
      <c r="K26" s="6">
        <v>6</v>
      </c>
      <c r="L26" s="6">
        <v>4</v>
      </c>
      <c r="M26" s="6">
        <v>8</v>
      </c>
      <c r="N26" s="6">
        <v>7</v>
      </c>
      <c r="O26" s="6">
        <v>7</v>
      </c>
      <c r="P26" s="13">
        <f t="shared" si="1"/>
        <v>49</v>
      </c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</row>
    <row r="27" spans="1:80" s="10" customFormat="1" ht="12.75" customHeight="1" x14ac:dyDescent="0.2">
      <c r="A27" s="11" t="s">
        <v>67</v>
      </c>
      <c r="B27" s="11" t="s">
        <v>93</v>
      </c>
      <c r="C27" s="11" t="s">
        <v>118</v>
      </c>
      <c r="D27" s="12">
        <v>46121378</v>
      </c>
      <c r="E27" s="12">
        <v>3000000</v>
      </c>
      <c r="F27" s="9">
        <v>40</v>
      </c>
      <c r="G27" s="9">
        <v>35</v>
      </c>
      <c r="H27" s="9">
        <f t="shared" si="0"/>
        <v>75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13">
        <f t="shared" si="1"/>
        <v>0</v>
      </c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</row>
    <row r="28" spans="1:80" s="10" customFormat="1" ht="12.75" customHeight="1" x14ac:dyDescent="0.2">
      <c r="A28" s="11" t="s">
        <v>70</v>
      </c>
      <c r="B28" s="11" t="s">
        <v>95</v>
      </c>
      <c r="C28" s="11" t="s">
        <v>119</v>
      </c>
      <c r="D28" s="12">
        <v>18553351</v>
      </c>
      <c r="E28" s="12">
        <v>2646700</v>
      </c>
      <c r="F28" s="9">
        <v>47</v>
      </c>
      <c r="G28" s="9">
        <v>33</v>
      </c>
      <c r="H28" s="9">
        <f t="shared" si="0"/>
        <v>80</v>
      </c>
      <c r="I28" s="6">
        <v>20</v>
      </c>
      <c r="J28" s="6">
        <v>10</v>
      </c>
      <c r="K28" s="6">
        <v>12</v>
      </c>
      <c r="L28" s="6">
        <v>4</v>
      </c>
      <c r="M28" s="6">
        <v>8</v>
      </c>
      <c r="N28" s="6">
        <v>10</v>
      </c>
      <c r="O28" s="6">
        <v>6</v>
      </c>
      <c r="P28" s="13">
        <f t="shared" si="1"/>
        <v>70</v>
      </c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</row>
    <row r="29" spans="1:80" s="10" customFormat="1" ht="12.75" customHeight="1" x14ac:dyDescent="0.2">
      <c r="A29" s="11" t="s">
        <v>59</v>
      </c>
      <c r="B29" s="11" t="s">
        <v>87</v>
      </c>
      <c r="C29" s="11" t="s">
        <v>120</v>
      </c>
      <c r="D29" s="12">
        <v>4018500</v>
      </c>
      <c r="E29" s="12">
        <v>850000</v>
      </c>
      <c r="F29" s="9">
        <v>51</v>
      </c>
      <c r="G29" s="9">
        <v>34</v>
      </c>
      <c r="H29" s="9">
        <f t="shared" si="0"/>
        <v>85</v>
      </c>
      <c r="I29" s="6">
        <v>18</v>
      </c>
      <c r="J29" s="6">
        <v>10</v>
      </c>
      <c r="K29" s="6">
        <v>11</v>
      </c>
      <c r="L29" s="6">
        <v>4</v>
      </c>
      <c r="M29" s="6">
        <v>7</v>
      </c>
      <c r="N29" s="6">
        <v>9</v>
      </c>
      <c r="O29" s="6">
        <v>9</v>
      </c>
      <c r="P29" s="13">
        <f t="shared" si="1"/>
        <v>68</v>
      </c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</row>
    <row r="30" spans="1:80" s="10" customFormat="1" ht="12.75" customHeight="1" x14ac:dyDescent="0.2">
      <c r="A30" s="11" t="s">
        <v>58</v>
      </c>
      <c r="B30" s="11" t="s">
        <v>86</v>
      </c>
      <c r="C30" s="11" t="s">
        <v>121</v>
      </c>
      <c r="D30" s="12">
        <v>19174675</v>
      </c>
      <c r="E30" s="12">
        <v>1325000</v>
      </c>
      <c r="F30" s="9">
        <v>48</v>
      </c>
      <c r="G30" s="9">
        <v>30</v>
      </c>
      <c r="H30" s="9">
        <f t="shared" si="0"/>
        <v>78</v>
      </c>
      <c r="I30" s="6">
        <v>23</v>
      </c>
      <c r="J30" s="6">
        <v>12</v>
      </c>
      <c r="K30" s="6">
        <v>12</v>
      </c>
      <c r="L30" s="6">
        <v>4</v>
      </c>
      <c r="M30" s="6">
        <v>9</v>
      </c>
      <c r="N30" s="6">
        <v>12</v>
      </c>
      <c r="O30" s="6">
        <v>8</v>
      </c>
      <c r="P30" s="13">
        <f t="shared" si="1"/>
        <v>80</v>
      </c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</row>
    <row r="31" spans="1:80" s="10" customFormat="1" x14ac:dyDescent="0.2">
      <c r="A31" s="11" t="s">
        <v>63</v>
      </c>
      <c r="B31" s="11" t="s">
        <v>90</v>
      </c>
      <c r="C31" s="11" t="s">
        <v>122</v>
      </c>
      <c r="D31" s="12">
        <v>24885900</v>
      </c>
      <c r="E31" s="12">
        <v>2629500</v>
      </c>
      <c r="F31" s="9">
        <v>43</v>
      </c>
      <c r="G31" s="9"/>
      <c r="H31" s="9">
        <f t="shared" si="0"/>
        <v>43</v>
      </c>
      <c r="I31" s="6">
        <v>14</v>
      </c>
      <c r="J31" s="6">
        <v>10</v>
      </c>
      <c r="K31" s="14">
        <v>8</v>
      </c>
      <c r="L31" s="14">
        <v>4</v>
      </c>
      <c r="M31" s="14">
        <v>9</v>
      </c>
      <c r="N31" s="14">
        <v>9</v>
      </c>
      <c r="O31" s="14">
        <v>8</v>
      </c>
      <c r="P31" s="13">
        <f t="shared" si="1"/>
        <v>62</v>
      </c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</row>
    <row r="32" spans="1:80" s="10" customFormat="1" ht="12.75" customHeight="1" x14ac:dyDescent="0.2">
      <c r="A32" s="11" t="s">
        <v>73</v>
      </c>
      <c r="B32" s="11" t="s">
        <v>98</v>
      </c>
      <c r="C32" s="11" t="s">
        <v>123</v>
      </c>
      <c r="D32" s="12">
        <v>3865000</v>
      </c>
      <c r="E32" s="12">
        <v>1000000</v>
      </c>
      <c r="F32" s="9"/>
      <c r="G32" s="9">
        <v>11</v>
      </c>
      <c r="H32" s="9">
        <f t="shared" si="0"/>
        <v>11</v>
      </c>
      <c r="I32" s="6">
        <v>22</v>
      </c>
      <c r="J32" s="6">
        <v>11</v>
      </c>
      <c r="K32" s="6">
        <v>13</v>
      </c>
      <c r="L32" s="6">
        <v>4</v>
      </c>
      <c r="M32" s="6">
        <v>6</v>
      </c>
      <c r="N32" s="6">
        <v>8</v>
      </c>
      <c r="O32" s="6">
        <v>6</v>
      </c>
      <c r="P32" s="13">
        <f t="shared" si="1"/>
        <v>70</v>
      </c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</row>
    <row r="33" spans="1:80" s="10" customFormat="1" ht="12.75" customHeight="1" x14ac:dyDescent="0.2">
      <c r="A33" s="11" t="s">
        <v>74</v>
      </c>
      <c r="B33" s="11" t="s">
        <v>98</v>
      </c>
      <c r="C33" s="11" t="s">
        <v>124</v>
      </c>
      <c r="D33" s="12">
        <v>9757691</v>
      </c>
      <c r="E33" s="12">
        <v>976394</v>
      </c>
      <c r="F33" s="9">
        <v>27</v>
      </c>
      <c r="G33" s="9">
        <v>36</v>
      </c>
      <c r="H33" s="9">
        <f t="shared" si="0"/>
        <v>63</v>
      </c>
      <c r="I33" s="6">
        <v>19</v>
      </c>
      <c r="J33" s="6">
        <v>8</v>
      </c>
      <c r="K33" s="6">
        <v>12</v>
      </c>
      <c r="L33" s="6">
        <v>3</v>
      </c>
      <c r="M33" s="6">
        <v>6</v>
      </c>
      <c r="N33" s="6">
        <v>5</v>
      </c>
      <c r="O33" s="6">
        <v>6</v>
      </c>
      <c r="P33" s="13">
        <f t="shared" si="1"/>
        <v>59</v>
      </c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</row>
    <row r="34" spans="1:80" s="10" customFormat="1" ht="12.75" customHeight="1" x14ac:dyDescent="0.2">
      <c r="A34" s="11" t="s">
        <v>53</v>
      </c>
      <c r="B34" s="11" t="s">
        <v>82</v>
      </c>
      <c r="C34" s="11" t="s">
        <v>125</v>
      </c>
      <c r="D34" s="12">
        <v>16774011</v>
      </c>
      <c r="E34" s="12">
        <v>1400000</v>
      </c>
      <c r="F34" s="9"/>
      <c r="G34" s="9">
        <v>26</v>
      </c>
      <c r="H34" s="9">
        <f t="shared" si="0"/>
        <v>26</v>
      </c>
      <c r="I34" s="6">
        <v>16</v>
      </c>
      <c r="J34" s="6">
        <v>11</v>
      </c>
      <c r="K34" s="6">
        <v>10</v>
      </c>
      <c r="L34" s="6">
        <v>4</v>
      </c>
      <c r="M34" s="6">
        <v>7</v>
      </c>
      <c r="N34" s="6">
        <v>11</v>
      </c>
      <c r="O34" s="6">
        <v>9</v>
      </c>
      <c r="P34" s="13">
        <f t="shared" si="1"/>
        <v>68</v>
      </c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</row>
    <row r="35" spans="1:80" s="10" customFormat="1" ht="12.75" customHeight="1" x14ac:dyDescent="0.2">
      <c r="A35" s="11" t="s">
        <v>69</v>
      </c>
      <c r="B35" s="11" t="s">
        <v>95</v>
      </c>
      <c r="C35" s="11" t="s">
        <v>126</v>
      </c>
      <c r="D35" s="15" t="s">
        <v>99</v>
      </c>
      <c r="E35" s="12">
        <v>1850000</v>
      </c>
      <c r="F35" s="9">
        <v>28</v>
      </c>
      <c r="G35" s="9">
        <v>27</v>
      </c>
      <c r="H35" s="9">
        <f t="shared" si="0"/>
        <v>55</v>
      </c>
      <c r="I35" s="6">
        <v>11</v>
      </c>
      <c r="J35" s="6">
        <v>10</v>
      </c>
      <c r="K35" s="6">
        <v>9</v>
      </c>
      <c r="L35" s="6">
        <v>4</v>
      </c>
      <c r="M35" s="6">
        <v>7</v>
      </c>
      <c r="N35" s="6">
        <v>10</v>
      </c>
      <c r="O35" s="6">
        <v>6</v>
      </c>
      <c r="P35" s="13">
        <f t="shared" si="1"/>
        <v>57</v>
      </c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</row>
    <row r="36" spans="1:80" s="10" customFormat="1" ht="12.75" customHeight="1" x14ac:dyDescent="0.2">
      <c r="A36" s="11" t="s">
        <v>56</v>
      </c>
      <c r="B36" s="11" t="s">
        <v>84</v>
      </c>
      <c r="C36" s="11" t="s">
        <v>127</v>
      </c>
      <c r="D36" s="12">
        <v>47704590</v>
      </c>
      <c r="E36" s="12">
        <v>6000000</v>
      </c>
      <c r="F36" s="9">
        <v>33</v>
      </c>
      <c r="G36" s="9">
        <v>37</v>
      </c>
      <c r="H36" s="9">
        <f t="shared" si="0"/>
        <v>70</v>
      </c>
      <c r="I36" s="6">
        <v>20</v>
      </c>
      <c r="J36" s="6">
        <v>13</v>
      </c>
      <c r="K36" s="6">
        <v>10</v>
      </c>
      <c r="L36" s="6">
        <v>5</v>
      </c>
      <c r="M36" s="6">
        <v>9</v>
      </c>
      <c r="N36" s="6">
        <v>12</v>
      </c>
      <c r="O36" s="6">
        <v>8</v>
      </c>
      <c r="P36" s="13">
        <f t="shared" si="1"/>
        <v>77</v>
      </c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</row>
    <row r="37" spans="1:80" s="10" customFormat="1" ht="12.75" customHeight="1" x14ac:dyDescent="0.2">
      <c r="A37" s="11" t="s">
        <v>54</v>
      </c>
      <c r="B37" s="11" t="s">
        <v>82</v>
      </c>
      <c r="C37" s="11" t="s">
        <v>128</v>
      </c>
      <c r="D37" s="12">
        <v>4570940</v>
      </c>
      <c r="E37" s="12">
        <v>900000</v>
      </c>
      <c r="F37" s="9">
        <v>50</v>
      </c>
      <c r="G37" s="9">
        <v>17</v>
      </c>
      <c r="H37" s="9">
        <f t="shared" si="0"/>
        <v>67</v>
      </c>
      <c r="I37" s="6">
        <v>14</v>
      </c>
      <c r="J37" s="6">
        <v>9</v>
      </c>
      <c r="K37" s="6">
        <v>6</v>
      </c>
      <c r="L37" s="6">
        <v>3</v>
      </c>
      <c r="M37" s="6">
        <v>7</v>
      </c>
      <c r="N37" s="6">
        <v>7</v>
      </c>
      <c r="O37" s="6">
        <v>9</v>
      </c>
      <c r="P37" s="13">
        <f t="shared" si="1"/>
        <v>55</v>
      </c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</row>
    <row r="38" spans="1:80" s="10" customFormat="1" ht="12.75" customHeight="1" x14ac:dyDescent="0.2">
      <c r="A38" s="11" t="s">
        <v>60</v>
      </c>
      <c r="B38" s="11" t="s">
        <v>88</v>
      </c>
      <c r="C38" s="11" t="s">
        <v>129</v>
      </c>
      <c r="D38" s="12">
        <v>15860747</v>
      </c>
      <c r="E38" s="12">
        <v>2000000</v>
      </c>
      <c r="F38" s="9"/>
      <c r="G38" s="9">
        <v>35</v>
      </c>
      <c r="H38" s="9">
        <f t="shared" si="0"/>
        <v>35</v>
      </c>
      <c r="I38" s="6">
        <v>22</v>
      </c>
      <c r="J38" s="6">
        <v>13</v>
      </c>
      <c r="K38" s="6">
        <v>14</v>
      </c>
      <c r="L38" s="6">
        <v>4</v>
      </c>
      <c r="M38" s="6">
        <v>6</v>
      </c>
      <c r="N38" s="6">
        <v>12</v>
      </c>
      <c r="O38" s="6">
        <v>9</v>
      </c>
      <c r="P38" s="13">
        <f t="shared" si="1"/>
        <v>80</v>
      </c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</row>
    <row r="39" spans="1:80" s="10" customFormat="1" x14ac:dyDescent="0.2">
      <c r="A39" s="11" t="s">
        <v>52</v>
      </c>
      <c r="B39" s="11" t="s">
        <v>81</v>
      </c>
      <c r="C39" s="11" t="s">
        <v>130</v>
      </c>
      <c r="D39" s="12">
        <v>994730</v>
      </c>
      <c r="E39" s="12">
        <v>272480</v>
      </c>
      <c r="F39" s="9"/>
      <c r="G39" s="9"/>
      <c r="H39" s="9">
        <f t="shared" si="0"/>
        <v>0</v>
      </c>
      <c r="I39" s="6">
        <v>22</v>
      </c>
      <c r="J39" s="6">
        <v>11</v>
      </c>
      <c r="K39" s="6">
        <v>12</v>
      </c>
      <c r="L39" s="6">
        <v>5</v>
      </c>
      <c r="M39" s="6">
        <v>9</v>
      </c>
      <c r="N39" s="6">
        <v>13</v>
      </c>
      <c r="O39" s="6">
        <v>9</v>
      </c>
      <c r="P39" s="13">
        <f t="shared" si="1"/>
        <v>81</v>
      </c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</row>
    <row r="40" spans="1:80" s="10" customFormat="1" ht="12.75" customHeight="1" x14ac:dyDescent="0.2">
      <c r="A40" s="11" t="s">
        <v>51</v>
      </c>
      <c r="B40" s="11" t="s">
        <v>80</v>
      </c>
      <c r="C40" s="11" t="s">
        <v>131</v>
      </c>
      <c r="D40" s="12">
        <v>31100000</v>
      </c>
      <c r="E40" s="12">
        <v>4500000</v>
      </c>
      <c r="F40" s="9">
        <v>35</v>
      </c>
      <c r="G40" s="9"/>
      <c r="H40" s="9">
        <f t="shared" si="0"/>
        <v>35</v>
      </c>
      <c r="I40" s="6">
        <v>25</v>
      </c>
      <c r="J40" s="6">
        <v>14</v>
      </c>
      <c r="K40" s="6">
        <v>13</v>
      </c>
      <c r="L40" s="6">
        <v>5</v>
      </c>
      <c r="M40" s="6">
        <v>9</v>
      </c>
      <c r="N40" s="6">
        <v>14</v>
      </c>
      <c r="O40" s="6">
        <v>10</v>
      </c>
      <c r="P40" s="13">
        <f t="shared" si="1"/>
        <v>90</v>
      </c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</row>
    <row r="41" spans="1:80" s="10" customFormat="1" ht="12.75" customHeight="1" x14ac:dyDescent="0.2">
      <c r="A41" s="11" t="s">
        <v>50</v>
      </c>
      <c r="B41" s="11" t="s">
        <v>80</v>
      </c>
      <c r="C41" s="11" t="s">
        <v>132</v>
      </c>
      <c r="D41" s="12">
        <v>26500000</v>
      </c>
      <c r="E41" s="12">
        <v>3000000</v>
      </c>
      <c r="F41" s="9">
        <v>41</v>
      </c>
      <c r="G41" s="9">
        <v>37</v>
      </c>
      <c r="H41" s="9">
        <f t="shared" si="0"/>
        <v>78</v>
      </c>
      <c r="I41" s="6">
        <v>22</v>
      </c>
      <c r="J41" s="6">
        <v>12</v>
      </c>
      <c r="K41" s="6">
        <v>11</v>
      </c>
      <c r="L41" s="6">
        <v>5</v>
      </c>
      <c r="M41" s="6">
        <v>8</v>
      </c>
      <c r="N41" s="6">
        <v>11</v>
      </c>
      <c r="O41" s="6">
        <v>10</v>
      </c>
      <c r="P41" s="13">
        <f t="shared" si="1"/>
        <v>79</v>
      </c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</row>
    <row r="42" spans="1:80" s="10" customFormat="1" ht="12.75" customHeight="1" x14ac:dyDescent="0.2">
      <c r="A42" s="11" t="s">
        <v>72</v>
      </c>
      <c r="B42" s="11" t="s">
        <v>97</v>
      </c>
      <c r="C42" s="11" t="s">
        <v>133</v>
      </c>
      <c r="D42" s="12">
        <v>64507110.200000003</v>
      </c>
      <c r="E42" s="12">
        <v>4500000</v>
      </c>
      <c r="F42" s="9">
        <v>43</v>
      </c>
      <c r="G42" s="9">
        <v>35</v>
      </c>
      <c r="H42" s="9">
        <f t="shared" si="0"/>
        <v>78</v>
      </c>
      <c r="I42" s="6">
        <v>23</v>
      </c>
      <c r="J42" s="6">
        <v>13</v>
      </c>
      <c r="K42" s="6">
        <v>14</v>
      </c>
      <c r="L42" s="6">
        <v>4</v>
      </c>
      <c r="M42" s="6">
        <v>6</v>
      </c>
      <c r="N42" s="6">
        <v>12</v>
      </c>
      <c r="O42" s="6">
        <v>8</v>
      </c>
      <c r="P42" s="13">
        <f t="shared" si="1"/>
        <v>80</v>
      </c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</row>
    <row r="43" spans="1:80" s="10" customFormat="1" ht="12.75" customHeight="1" x14ac:dyDescent="0.2">
      <c r="A43" s="11" t="s">
        <v>65</v>
      </c>
      <c r="B43" s="11" t="s">
        <v>92</v>
      </c>
      <c r="C43" s="11" t="s">
        <v>134</v>
      </c>
      <c r="D43" s="12">
        <v>115217057</v>
      </c>
      <c r="E43" s="12">
        <v>3970500</v>
      </c>
      <c r="F43" s="9">
        <v>40</v>
      </c>
      <c r="G43" s="9">
        <v>39</v>
      </c>
      <c r="H43" s="9">
        <f t="shared" si="0"/>
        <v>79</v>
      </c>
      <c r="I43" s="6">
        <v>20</v>
      </c>
      <c r="J43" s="6">
        <v>13</v>
      </c>
      <c r="K43" s="6">
        <v>11</v>
      </c>
      <c r="L43" s="6">
        <v>5</v>
      </c>
      <c r="M43" s="6">
        <v>9</v>
      </c>
      <c r="N43" s="6">
        <v>13</v>
      </c>
      <c r="O43" s="6">
        <v>9</v>
      </c>
      <c r="P43" s="13">
        <f t="shared" si="1"/>
        <v>80</v>
      </c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</row>
    <row r="44" spans="1:80" x14ac:dyDescent="0.3">
      <c r="D44" s="5">
        <f>SUM(D13:D43)</f>
        <v>1035241999.6100001</v>
      </c>
      <c r="E44" s="5">
        <f>SUM(E13:E43)</f>
        <v>81314318</v>
      </c>
    </row>
    <row r="45" spans="1:80" x14ac:dyDescent="0.3">
      <c r="E45" s="5"/>
      <c r="F45" s="5"/>
    </row>
  </sheetData>
  <dataValidations count="2">
    <dataValidation type="whole" showInputMessage="1" showErrorMessage="1" errorTitle="ZNOVU A LÉPE" error="To je móóóóóóc!!!!" sqref="J14:O43">
      <formula1>0</formula1>
      <formula2>15</formula2>
    </dataValidation>
    <dataValidation type="whole" allowBlank="1" showInputMessage="1" showErrorMessage="1" errorTitle="ZNOVU A LÉPE" error="To je móóóóóóc!!!!" sqref="I14:I43">
      <formula1>0</formula1>
      <formula2>30</formula2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Minoritní koprodukce</vt:lpstr>
      <vt:lpstr>JK</vt:lpstr>
      <vt:lpstr>LD</vt:lpstr>
      <vt:lpstr>PB</vt:lpstr>
      <vt:lpstr>PM</vt:lpstr>
      <vt:lpstr>RN</vt:lpstr>
      <vt:lpstr>'Minoritní koprodukce'!Oblast_tisku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Kateřina Vojkůvková</dc:creator>
  <cp:lastModifiedBy>Monika Bartošová</cp:lastModifiedBy>
  <cp:lastPrinted>2015-07-13T10:02:24Z</cp:lastPrinted>
  <dcterms:created xsi:type="dcterms:W3CDTF">2013-12-06T22:03:05Z</dcterms:created>
  <dcterms:modified xsi:type="dcterms:W3CDTF">2017-09-29T13:58:32Z</dcterms:modified>
</cp:coreProperties>
</file>